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95" windowHeight="9525"/>
  </bookViews>
  <sheets>
    <sheet name="附表1" sheetId="7" r:id="rId1"/>
  </sheets>
  <definedNames>
    <definedName name="_xlnm.Print_Titles" localSheetId="0">附表1!$2:$3</definedName>
  </definedNames>
  <calcPr calcId="144525"/>
</workbook>
</file>

<file path=xl/sharedStrings.xml><?xml version="1.0" encoding="utf-8"?>
<sst xmlns="http://schemas.openxmlformats.org/spreadsheetml/2006/main" count="71" uniqueCount="69">
  <si>
    <t>附表</t>
  </si>
  <si>
    <t xml:space="preserve"> 淮河入海水道二期工程初步设计概算审核表</t>
  </si>
  <si>
    <t>序号</t>
  </si>
  <si>
    <t>工程项目名称</t>
  </si>
  <si>
    <t>上报投资  （万元）</t>
  </si>
  <si>
    <t>审核投资  （万元）</t>
  </si>
  <si>
    <t>核增、减值  （万元）</t>
  </si>
  <si>
    <t>地方全额    承担投资  （万元）</t>
  </si>
  <si>
    <t>备注</t>
  </si>
  <si>
    <t>Ⅰ</t>
  </si>
  <si>
    <t>工程部分投资</t>
  </si>
  <si>
    <r>
      <rPr>
        <b/>
        <sz val="10"/>
        <rFont val="宋体"/>
        <charset val="134"/>
      </rPr>
      <t>一</t>
    </r>
  </si>
  <si>
    <r>
      <rPr>
        <b/>
        <sz val="10"/>
        <rFont val="宋体"/>
        <charset val="134"/>
      </rPr>
      <t>河道堤防工程</t>
    </r>
  </si>
  <si>
    <t>运西段</t>
  </si>
  <si>
    <t>核减土方翻晒工程量；核除生产及管理单位提前进场费</t>
  </si>
  <si>
    <t>运西调度河及南干渠工程</t>
  </si>
  <si>
    <t>核减临时道路单价</t>
  </si>
  <si>
    <t>运东段</t>
  </si>
  <si>
    <t>调减土方调运距离；调减临时道路单价；核增护坡、护脚工程量；核除生产及管理单位提前进场费</t>
  </si>
  <si>
    <r>
      <rPr>
        <b/>
        <sz val="10"/>
        <rFont val="宋体"/>
        <charset val="134"/>
      </rPr>
      <t>二</t>
    </r>
  </si>
  <si>
    <t>枢纽工程</t>
  </si>
  <si>
    <t>二河枢纽</t>
  </si>
  <si>
    <t>调整压实单价，调减模板含量</t>
  </si>
  <si>
    <t>淮安枢纽（含顺堤桥1座）</t>
  </si>
  <si>
    <t>调减设备价格，核除临时排涝站其他临时工程费</t>
  </si>
  <si>
    <t>淮阜枢纽（含淮阜枢纽交通桥）</t>
  </si>
  <si>
    <t>调整金属结构防腐喷锌单价</t>
  </si>
  <si>
    <t>滨海枢纽（含顺堤桥2座）</t>
  </si>
  <si>
    <t>核减灌注桩、深搅桩钢筋工程量；核除检修门汽车吊；核减供水临时架机费用等</t>
  </si>
  <si>
    <t>海口枢纽</t>
  </si>
  <si>
    <r>
      <rPr>
        <b/>
        <sz val="10"/>
        <rFont val="宋体"/>
        <charset val="134"/>
      </rPr>
      <t>三</t>
    </r>
  </si>
  <si>
    <t>穿堤建筑物</t>
  </si>
  <si>
    <t>淮安市境内穿堤建筑物</t>
  </si>
  <si>
    <t>盐城市境内穿堤建筑物</t>
  </si>
  <si>
    <r>
      <rPr>
        <b/>
        <sz val="10"/>
        <rFont val="宋体"/>
        <charset val="134"/>
      </rPr>
      <t>四</t>
    </r>
  </si>
  <si>
    <t>沿线跨河桥梁工程</t>
  </si>
  <si>
    <t>淮扬高架桥</t>
  </si>
  <si>
    <t>调整基础及下部结构钢筋含量；核减防护栏杆单价；核减前期工作费</t>
  </si>
  <si>
    <t>淮阜高架桥</t>
  </si>
  <si>
    <t>芦蒲大桥</t>
  </si>
  <si>
    <t>羊蒲大桥</t>
  </si>
  <si>
    <r>
      <rPr>
        <sz val="10"/>
        <color theme="1"/>
        <rFont val="Times New Roman"/>
        <charset val="134"/>
      </rPr>
      <t>204</t>
    </r>
    <r>
      <rPr>
        <sz val="10"/>
        <color theme="1"/>
        <rFont val="宋体"/>
        <charset val="134"/>
      </rPr>
      <t>国道桥加固接长</t>
    </r>
  </si>
  <si>
    <t>黄海高架桥</t>
  </si>
  <si>
    <t>临海高等级公路特大桥桩基加固</t>
  </si>
  <si>
    <t>五</t>
  </si>
  <si>
    <t>渠北排灌影响处理工程</t>
  </si>
  <si>
    <t>淮安市境内影响处理工程</t>
  </si>
  <si>
    <t>核除栏杆、排水沟和盖板等细部结构重复计列费用</t>
  </si>
  <si>
    <t>盐城市境内影响处理工程</t>
  </si>
  <si>
    <t>核减方桩砼及钢筋制安工程量，核除临时工程弃土区清基费用，核减干支河打坝土方工程量</t>
  </si>
  <si>
    <t>六</t>
  </si>
  <si>
    <t>其他专项</t>
  </si>
  <si>
    <t>管理机构设施费</t>
  </si>
  <si>
    <t>信息管理系统（数字孪生）</t>
  </si>
  <si>
    <t>0.00</t>
  </si>
  <si>
    <t>七</t>
  </si>
  <si>
    <t>涉铁工程</t>
  </si>
  <si>
    <t>暂列</t>
  </si>
  <si>
    <t>Ⅱ</t>
  </si>
  <si>
    <t>建设征地移民补偿投资</t>
  </si>
  <si>
    <t>核减农村房屋及农副业设施、企业土地补偿费用，核减电灌站补偿单价，不计咨询服务费</t>
  </si>
  <si>
    <t>Ⅲ</t>
  </si>
  <si>
    <t>环境保护工程投资</t>
  </si>
  <si>
    <t>Ⅳ</t>
  </si>
  <si>
    <t>水土保持工程投资</t>
  </si>
  <si>
    <t>静态投资合计</t>
  </si>
  <si>
    <t>Ⅴ</t>
  </si>
  <si>
    <t>其他（省级工作经费）</t>
  </si>
  <si>
    <t>单列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</si>
</sst>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</numFmts>
  <fonts count="39"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name val="Times New Roman"/>
      <charset val="134"/>
    </font>
    <font>
      <sz val="14"/>
      <name val="宋体"/>
      <charset val="134"/>
    </font>
    <font>
      <sz val="16"/>
      <name val="方正小标宋_GBK"/>
      <charset val="134"/>
    </font>
    <font>
      <b/>
      <sz val="10"/>
      <color rgb="FF000000"/>
      <name val="宋体"/>
      <charset val="134"/>
    </font>
    <font>
      <b/>
      <sz val="10"/>
      <name val="Times New Roman"/>
      <charset val="134"/>
    </font>
    <font>
      <sz val="10"/>
      <color theme="1"/>
      <name val="宋体"/>
      <charset val="134"/>
    </font>
    <font>
      <sz val="10"/>
      <color rgb="FF000000"/>
      <name val="Times New Roman"/>
      <charset val="134"/>
    </font>
    <font>
      <b/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name val="Microsoft YaHei"/>
      <charset val="134"/>
    </font>
    <font>
      <b/>
      <sz val="12"/>
      <name val="Times New Roman"/>
      <charset val="134"/>
    </font>
    <font>
      <sz val="10"/>
      <color rgb="FF000000"/>
      <name val="宋体"/>
      <charset val="134"/>
    </font>
    <font>
      <b/>
      <sz val="10"/>
      <color rgb="FF000000"/>
      <name val="Times New Roman"/>
      <charset val="134"/>
    </font>
    <font>
      <sz val="9"/>
      <color rgb="FF000000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6"/>
      <name val="仿宋_GB2312"/>
      <charset val="134"/>
    </font>
    <font>
      <sz val="12"/>
      <name val="宋体"/>
      <charset val="134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0" fontId="28" fillId="0" borderId="0"/>
    <xf numFmtId="0" fontId="28" fillId="0" borderId="0">
      <alignment horizontal="center" vertical="center"/>
    </xf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>
      <alignment horizontal="center" vertical="center"/>
    </xf>
    <xf numFmtId="0" fontId="18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/>
    <xf numFmtId="0" fontId="18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3" fillId="28" borderId="12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38" fillId="32" borderId="12" applyNumberFormat="0" applyAlignment="0" applyProtection="0">
      <alignment vertical="center"/>
    </xf>
    <xf numFmtId="0" fontId="32" fillId="28" borderId="11" applyNumberFormat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76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176" fontId="4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176" fontId="10" fillId="0" borderId="1" xfId="0" applyNumberFormat="1" applyFont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4" fillId="0" borderId="1" xfId="5" applyFont="1" applyFill="1" applyBorder="1">
      <alignment horizontal="center" vertical="center"/>
    </xf>
    <xf numFmtId="0" fontId="9" fillId="0" borderId="1" xfId="5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176" fontId="10" fillId="0" borderId="2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>
      <alignment vertical="center"/>
    </xf>
    <xf numFmtId="176" fontId="8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76" fontId="8" fillId="0" borderId="1" xfId="0" applyNumberFormat="1" applyFont="1" applyBorder="1" applyAlignment="1">
      <alignment horizontal="center" vertical="center" wrapText="1"/>
    </xf>
    <xf numFmtId="10" fontId="4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15" fillId="0" borderId="3" xfId="0" applyNumberFormat="1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/>
    </xf>
    <xf numFmtId="176" fontId="16" fillId="0" borderId="1" xfId="0" applyNumberFormat="1" applyFont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</cellXfs>
  <cellStyles count="55">
    <cellStyle name="常规" xfId="0" builtinId="0"/>
    <cellStyle name="常规_汇总表" xfId="1"/>
    <cellStyle name="常规 13" xfId="2"/>
    <cellStyle name="40% - 强调文字颜色 6" xfId="3" builtinId="51"/>
    <cellStyle name="20% - 强调文字颜色 6" xfId="4" builtinId="50"/>
    <cellStyle name="常规 11" xfId="5"/>
    <cellStyle name="强调文字颜色 6" xfId="6" builtinId="49"/>
    <cellStyle name="40% - 强调文字颜色 5" xfId="7" builtinId="47"/>
    <cellStyle name="20% - 强调文字颜色 5" xfId="8" builtinId="46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60% - 强调文字颜色 5" xfId="22" builtinId="48"/>
    <cellStyle name="标题 1" xfId="23" builtinId="16"/>
    <cellStyle name="超链接" xfId="24" builtinId="8"/>
    <cellStyle name="20% - 强调文字颜色 3" xfId="25" builtinId="38"/>
    <cellStyle name="货币" xfId="26" builtinId="4"/>
    <cellStyle name="20% - 强调文字颜色 4" xfId="27" builtinId="42"/>
    <cellStyle name="计算" xfId="28" builtinId="22"/>
    <cellStyle name="已访问的超链接" xfId="29" builtinId="9"/>
    <cellStyle name="千位分隔[0]" xfId="30" builtinId="6"/>
    <cellStyle name="强调文字颜色 4" xfId="31" builtinId="41"/>
    <cellStyle name="40% - 强调文字颜色 3" xfId="32" builtinId="39"/>
    <cellStyle name="常规 2 2" xfId="33"/>
    <cellStyle name="60% - 强调文字颜色 6" xfId="34" builtinId="52"/>
    <cellStyle name="输入" xfId="35" builtinId="20"/>
    <cellStyle name="输出" xfId="36" builtinId="21"/>
    <cellStyle name="检查单元格" xfId="37" builtinId="23"/>
    <cellStyle name="链接单元格" xfId="38" builtinId="24"/>
    <cellStyle name="60% - 强调文字颜色 1" xfId="39" builtinId="32"/>
    <cellStyle name="60% - 强调文字颜色 3" xfId="40" builtinId="40"/>
    <cellStyle name="注释" xfId="41" builtinId="10"/>
    <cellStyle name="标题" xfId="42" builtinId="15"/>
    <cellStyle name="好" xfId="43" builtinId="26"/>
    <cellStyle name="标题 4" xfId="44" builtinId="19"/>
    <cellStyle name="强调文字颜色 1" xfId="45" builtinId="29"/>
    <cellStyle name="适中" xfId="46" builtinId="28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常规 2" xfId="51"/>
    <cellStyle name="60% - 强调文字颜色 2" xfId="52" builtinId="36"/>
    <cellStyle name="40% - 强调文字颜色 2" xfId="53" builtinId="35"/>
    <cellStyle name="强调文字颜色 3" xfId="54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showZeros="0" tabSelected="1" view="pageBreakPreview" zoomScale="115" zoomScaleNormal="100" workbookViewId="0">
      <selection activeCell="B12" sqref="B12"/>
    </sheetView>
  </sheetViews>
  <sheetFormatPr defaultColWidth="9.875" defaultRowHeight="12.75" outlineLevelCol="7"/>
  <cols>
    <col min="1" max="1" width="5" style="5" customWidth="1"/>
    <col min="2" max="2" width="24.25" style="6" customWidth="1"/>
    <col min="3" max="3" width="9.875" style="7" customWidth="1"/>
    <col min="4" max="4" width="10.125" style="7" customWidth="1"/>
    <col min="5" max="5" width="9.875" style="7" customWidth="1"/>
    <col min="6" max="6" width="11.375" style="7" customWidth="1"/>
    <col min="7" max="7" width="25.6416666666667" style="8" customWidth="1"/>
    <col min="8" max="8" width="11.5" style="8" customWidth="1"/>
    <col min="9" max="234" width="9.875" style="5"/>
    <col min="235" max="235" width="5.875" style="5" customWidth="1"/>
    <col min="236" max="236" width="22.625" style="5" customWidth="1"/>
    <col min="237" max="237" width="10.75" style="5" customWidth="1"/>
    <col min="238" max="238" width="11.125" style="5" customWidth="1"/>
    <col min="239" max="239" width="11" style="5" customWidth="1"/>
    <col min="240" max="240" width="10.375" style="5" customWidth="1"/>
    <col min="241" max="241" width="9.875" style="5"/>
    <col min="242" max="242" width="10.375" style="5" customWidth="1"/>
    <col min="243" max="243" width="10.875" style="5" customWidth="1"/>
    <col min="244" max="244" width="11.375" style="5" customWidth="1"/>
    <col min="245" max="245" width="9.625" style="5" customWidth="1"/>
    <col min="246" max="246" width="10.5" style="5" customWidth="1"/>
    <col min="247" max="247" width="13.5" style="5" customWidth="1"/>
    <col min="248" max="248" width="10.375" style="5" customWidth="1"/>
    <col min="249" max="490" width="9.875" style="5"/>
    <col min="491" max="491" width="5.875" style="5" customWidth="1"/>
    <col min="492" max="492" width="22.625" style="5" customWidth="1"/>
    <col min="493" max="493" width="10.75" style="5" customWidth="1"/>
    <col min="494" max="494" width="11.125" style="5" customWidth="1"/>
    <col min="495" max="495" width="11" style="5" customWidth="1"/>
    <col min="496" max="496" width="10.375" style="5" customWidth="1"/>
    <col min="497" max="497" width="9.875" style="5"/>
    <col min="498" max="498" width="10.375" style="5" customWidth="1"/>
    <col min="499" max="499" width="10.875" style="5" customWidth="1"/>
    <col min="500" max="500" width="11.375" style="5" customWidth="1"/>
    <col min="501" max="501" width="9.625" style="5" customWidth="1"/>
    <col min="502" max="502" width="10.5" style="5" customWidth="1"/>
    <col min="503" max="503" width="13.5" style="5" customWidth="1"/>
    <col min="504" max="504" width="10.375" style="5" customWidth="1"/>
    <col min="505" max="746" width="9.875" style="5"/>
    <col min="747" max="747" width="5.875" style="5" customWidth="1"/>
    <col min="748" max="748" width="22.625" style="5" customWidth="1"/>
    <col min="749" max="749" width="10.75" style="5" customWidth="1"/>
    <col min="750" max="750" width="11.125" style="5" customWidth="1"/>
    <col min="751" max="751" width="11" style="5" customWidth="1"/>
    <col min="752" max="752" width="10.375" style="5" customWidth="1"/>
    <col min="753" max="753" width="9.875" style="5"/>
    <col min="754" max="754" width="10.375" style="5" customWidth="1"/>
    <col min="755" max="755" width="10.875" style="5" customWidth="1"/>
    <col min="756" max="756" width="11.375" style="5" customWidth="1"/>
    <col min="757" max="757" width="9.625" style="5" customWidth="1"/>
    <col min="758" max="758" width="10.5" style="5" customWidth="1"/>
    <col min="759" max="759" width="13.5" style="5" customWidth="1"/>
    <col min="760" max="760" width="10.375" style="5" customWidth="1"/>
    <col min="761" max="1002" width="9.875" style="5"/>
    <col min="1003" max="1003" width="5.875" style="5" customWidth="1"/>
    <col min="1004" max="1004" width="22.625" style="5" customWidth="1"/>
    <col min="1005" max="1005" width="10.75" style="5" customWidth="1"/>
    <col min="1006" max="1006" width="11.125" style="5" customWidth="1"/>
    <col min="1007" max="1007" width="11" style="5" customWidth="1"/>
    <col min="1008" max="1008" width="10.375" style="5" customWidth="1"/>
    <col min="1009" max="1009" width="9.875" style="5"/>
    <col min="1010" max="1010" width="10.375" style="5" customWidth="1"/>
    <col min="1011" max="1011" width="10.875" style="5" customWidth="1"/>
    <col min="1012" max="1012" width="11.375" style="5" customWidth="1"/>
    <col min="1013" max="1013" width="9.625" style="5" customWidth="1"/>
    <col min="1014" max="1014" width="10.5" style="5" customWidth="1"/>
    <col min="1015" max="1015" width="13.5" style="5" customWidth="1"/>
    <col min="1016" max="1016" width="10.375" style="5" customWidth="1"/>
    <col min="1017" max="1258" width="9.875" style="5"/>
    <col min="1259" max="1259" width="5.875" style="5" customWidth="1"/>
    <col min="1260" max="1260" width="22.625" style="5" customWidth="1"/>
    <col min="1261" max="1261" width="10.75" style="5" customWidth="1"/>
    <col min="1262" max="1262" width="11.125" style="5" customWidth="1"/>
    <col min="1263" max="1263" width="11" style="5" customWidth="1"/>
    <col min="1264" max="1264" width="10.375" style="5" customWidth="1"/>
    <col min="1265" max="1265" width="9.875" style="5"/>
    <col min="1266" max="1266" width="10.375" style="5" customWidth="1"/>
    <col min="1267" max="1267" width="10.875" style="5" customWidth="1"/>
    <col min="1268" max="1268" width="11.375" style="5" customWidth="1"/>
    <col min="1269" max="1269" width="9.625" style="5" customWidth="1"/>
    <col min="1270" max="1270" width="10.5" style="5" customWidth="1"/>
    <col min="1271" max="1271" width="13.5" style="5" customWidth="1"/>
    <col min="1272" max="1272" width="10.375" style="5" customWidth="1"/>
    <col min="1273" max="1514" width="9.875" style="5"/>
    <col min="1515" max="1515" width="5.875" style="5" customWidth="1"/>
    <col min="1516" max="1516" width="22.625" style="5" customWidth="1"/>
    <col min="1517" max="1517" width="10.75" style="5" customWidth="1"/>
    <col min="1518" max="1518" width="11.125" style="5" customWidth="1"/>
    <col min="1519" max="1519" width="11" style="5" customWidth="1"/>
    <col min="1520" max="1520" width="10.375" style="5" customWidth="1"/>
    <col min="1521" max="1521" width="9.875" style="5"/>
    <col min="1522" max="1522" width="10.375" style="5" customWidth="1"/>
    <col min="1523" max="1523" width="10.875" style="5" customWidth="1"/>
    <col min="1524" max="1524" width="11.375" style="5" customWidth="1"/>
    <col min="1525" max="1525" width="9.625" style="5" customWidth="1"/>
    <col min="1526" max="1526" width="10.5" style="5" customWidth="1"/>
    <col min="1527" max="1527" width="13.5" style="5" customWidth="1"/>
    <col min="1528" max="1528" width="10.375" style="5" customWidth="1"/>
    <col min="1529" max="1770" width="9.875" style="5"/>
    <col min="1771" max="1771" width="5.875" style="5" customWidth="1"/>
    <col min="1772" max="1772" width="22.625" style="5" customWidth="1"/>
    <col min="1773" max="1773" width="10.75" style="5" customWidth="1"/>
    <col min="1774" max="1774" width="11.125" style="5" customWidth="1"/>
    <col min="1775" max="1775" width="11" style="5" customWidth="1"/>
    <col min="1776" max="1776" width="10.375" style="5" customWidth="1"/>
    <col min="1777" max="1777" width="9.875" style="5"/>
    <col min="1778" max="1778" width="10.375" style="5" customWidth="1"/>
    <col min="1779" max="1779" width="10.875" style="5" customWidth="1"/>
    <col min="1780" max="1780" width="11.375" style="5" customWidth="1"/>
    <col min="1781" max="1781" width="9.625" style="5" customWidth="1"/>
    <col min="1782" max="1782" width="10.5" style="5" customWidth="1"/>
    <col min="1783" max="1783" width="13.5" style="5" customWidth="1"/>
    <col min="1784" max="1784" width="10.375" style="5" customWidth="1"/>
    <col min="1785" max="2026" width="9.875" style="5"/>
    <col min="2027" max="2027" width="5.875" style="5" customWidth="1"/>
    <col min="2028" max="2028" width="22.625" style="5" customWidth="1"/>
    <col min="2029" max="2029" width="10.75" style="5" customWidth="1"/>
    <col min="2030" max="2030" width="11.125" style="5" customWidth="1"/>
    <col min="2031" max="2031" width="11" style="5" customWidth="1"/>
    <col min="2032" max="2032" width="10.375" style="5" customWidth="1"/>
    <col min="2033" max="2033" width="9.875" style="5"/>
    <col min="2034" max="2034" width="10.375" style="5" customWidth="1"/>
    <col min="2035" max="2035" width="10.875" style="5" customWidth="1"/>
    <col min="2036" max="2036" width="11.375" style="5" customWidth="1"/>
    <col min="2037" max="2037" width="9.625" style="5" customWidth="1"/>
    <col min="2038" max="2038" width="10.5" style="5" customWidth="1"/>
    <col min="2039" max="2039" width="13.5" style="5" customWidth="1"/>
    <col min="2040" max="2040" width="10.375" style="5" customWidth="1"/>
    <col min="2041" max="2282" width="9.875" style="5"/>
    <col min="2283" max="2283" width="5.875" style="5" customWidth="1"/>
    <col min="2284" max="2284" width="22.625" style="5" customWidth="1"/>
    <col min="2285" max="2285" width="10.75" style="5" customWidth="1"/>
    <col min="2286" max="2286" width="11.125" style="5" customWidth="1"/>
    <col min="2287" max="2287" width="11" style="5" customWidth="1"/>
    <col min="2288" max="2288" width="10.375" style="5" customWidth="1"/>
    <col min="2289" max="2289" width="9.875" style="5"/>
    <col min="2290" max="2290" width="10.375" style="5" customWidth="1"/>
    <col min="2291" max="2291" width="10.875" style="5" customWidth="1"/>
    <col min="2292" max="2292" width="11.375" style="5" customWidth="1"/>
    <col min="2293" max="2293" width="9.625" style="5" customWidth="1"/>
    <col min="2294" max="2294" width="10.5" style="5" customWidth="1"/>
    <col min="2295" max="2295" width="13.5" style="5" customWidth="1"/>
    <col min="2296" max="2296" width="10.375" style="5" customWidth="1"/>
    <col min="2297" max="2538" width="9.875" style="5"/>
    <col min="2539" max="2539" width="5.875" style="5" customWidth="1"/>
    <col min="2540" max="2540" width="22.625" style="5" customWidth="1"/>
    <col min="2541" max="2541" width="10.75" style="5" customWidth="1"/>
    <col min="2542" max="2542" width="11.125" style="5" customWidth="1"/>
    <col min="2543" max="2543" width="11" style="5" customWidth="1"/>
    <col min="2544" max="2544" width="10.375" style="5" customWidth="1"/>
    <col min="2545" max="2545" width="9.875" style="5"/>
    <col min="2546" max="2546" width="10.375" style="5" customWidth="1"/>
    <col min="2547" max="2547" width="10.875" style="5" customWidth="1"/>
    <col min="2548" max="2548" width="11.375" style="5" customWidth="1"/>
    <col min="2549" max="2549" width="9.625" style="5" customWidth="1"/>
    <col min="2550" max="2550" width="10.5" style="5" customWidth="1"/>
    <col min="2551" max="2551" width="13.5" style="5" customWidth="1"/>
    <col min="2552" max="2552" width="10.375" style="5" customWidth="1"/>
    <col min="2553" max="2794" width="9.875" style="5"/>
    <col min="2795" max="2795" width="5.875" style="5" customWidth="1"/>
    <col min="2796" max="2796" width="22.625" style="5" customWidth="1"/>
    <col min="2797" max="2797" width="10.75" style="5" customWidth="1"/>
    <col min="2798" max="2798" width="11.125" style="5" customWidth="1"/>
    <col min="2799" max="2799" width="11" style="5" customWidth="1"/>
    <col min="2800" max="2800" width="10.375" style="5" customWidth="1"/>
    <col min="2801" max="2801" width="9.875" style="5"/>
    <col min="2802" max="2802" width="10.375" style="5" customWidth="1"/>
    <col min="2803" max="2803" width="10.875" style="5" customWidth="1"/>
    <col min="2804" max="2804" width="11.375" style="5" customWidth="1"/>
    <col min="2805" max="2805" width="9.625" style="5" customWidth="1"/>
    <col min="2806" max="2806" width="10.5" style="5" customWidth="1"/>
    <col min="2807" max="2807" width="13.5" style="5" customWidth="1"/>
    <col min="2808" max="2808" width="10.375" style="5" customWidth="1"/>
    <col min="2809" max="3050" width="9.875" style="5"/>
    <col min="3051" max="3051" width="5.875" style="5" customWidth="1"/>
    <col min="3052" max="3052" width="22.625" style="5" customWidth="1"/>
    <col min="3053" max="3053" width="10.75" style="5" customWidth="1"/>
    <col min="3054" max="3054" width="11.125" style="5" customWidth="1"/>
    <col min="3055" max="3055" width="11" style="5" customWidth="1"/>
    <col min="3056" max="3056" width="10.375" style="5" customWidth="1"/>
    <col min="3057" max="3057" width="9.875" style="5"/>
    <col min="3058" max="3058" width="10.375" style="5" customWidth="1"/>
    <col min="3059" max="3059" width="10.875" style="5" customWidth="1"/>
    <col min="3060" max="3060" width="11.375" style="5" customWidth="1"/>
    <col min="3061" max="3061" width="9.625" style="5" customWidth="1"/>
    <col min="3062" max="3062" width="10.5" style="5" customWidth="1"/>
    <col min="3063" max="3063" width="13.5" style="5" customWidth="1"/>
    <col min="3064" max="3064" width="10.375" style="5" customWidth="1"/>
    <col min="3065" max="3306" width="9.875" style="5"/>
    <col min="3307" max="3307" width="5.875" style="5" customWidth="1"/>
    <col min="3308" max="3308" width="22.625" style="5" customWidth="1"/>
    <col min="3309" max="3309" width="10.75" style="5" customWidth="1"/>
    <col min="3310" max="3310" width="11.125" style="5" customWidth="1"/>
    <col min="3311" max="3311" width="11" style="5" customWidth="1"/>
    <col min="3312" max="3312" width="10.375" style="5" customWidth="1"/>
    <col min="3313" max="3313" width="9.875" style="5"/>
    <col min="3314" max="3314" width="10.375" style="5" customWidth="1"/>
    <col min="3315" max="3315" width="10.875" style="5" customWidth="1"/>
    <col min="3316" max="3316" width="11.375" style="5" customWidth="1"/>
    <col min="3317" max="3317" width="9.625" style="5" customWidth="1"/>
    <col min="3318" max="3318" width="10.5" style="5" customWidth="1"/>
    <col min="3319" max="3319" width="13.5" style="5" customWidth="1"/>
    <col min="3320" max="3320" width="10.375" style="5" customWidth="1"/>
    <col min="3321" max="3562" width="9.875" style="5"/>
    <col min="3563" max="3563" width="5.875" style="5" customWidth="1"/>
    <col min="3564" max="3564" width="22.625" style="5" customWidth="1"/>
    <col min="3565" max="3565" width="10.75" style="5" customWidth="1"/>
    <col min="3566" max="3566" width="11.125" style="5" customWidth="1"/>
    <col min="3567" max="3567" width="11" style="5" customWidth="1"/>
    <col min="3568" max="3568" width="10.375" style="5" customWidth="1"/>
    <col min="3569" max="3569" width="9.875" style="5"/>
    <col min="3570" max="3570" width="10.375" style="5" customWidth="1"/>
    <col min="3571" max="3571" width="10.875" style="5" customWidth="1"/>
    <col min="3572" max="3572" width="11.375" style="5" customWidth="1"/>
    <col min="3573" max="3573" width="9.625" style="5" customWidth="1"/>
    <col min="3574" max="3574" width="10.5" style="5" customWidth="1"/>
    <col min="3575" max="3575" width="13.5" style="5" customWidth="1"/>
    <col min="3576" max="3576" width="10.375" style="5" customWidth="1"/>
    <col min="3577" max="3818" width="9.875" style="5"/>
    <col min="3819" max="3819" width="5.875" style="5" customWidth="1"/>
    <col min="3820" max="3820" width="22.625" style="5" customWidth="1"/>
    <col min="3821" max="3821" width="10.75" style="5" customWidth="1"/>
    <col min="3822" max="3822" width="11.125" style="5" customWidth="1"/>
    <col min="3823" max="3823" width="11" style="5" customWidth="1"/>
    <col min="3824" max="3824" width="10.375" style="5" customWidth="1"/>
    <col min="3825" max="3825" width="9.875" style="5"/>
    <col min="3826" max="3826" width="10.375" style="5" customWidth="1"/>
    <col min="3827" max="3827" width="10.875" style="5" customWidth="1"/>
    <col min="3828" max="3828" width="11.375" style="5" customWidth="1"/>
    <col min="3829" max="3829" width="9.625" style="5" customWidth="1"/>
    <col min="3830" max="3830" width="10.5" style="5" customWidth="1"/>
    <col min="3831" max="3831" width="13.5" style="5" customWidth="1"/>
    <col min="3832" max="3832" width="10.375" style="5" customWidth="1"/>
    <col min="3833" max="4074" width="9.875" style="5"/>
    <col min="4075" max="4075" width="5.875" style="5" customWidth="1"/>
    <col min="4076" max="4076" width="22.625" style="5" customWidth="1"/>
    <col min="4077" max="4077" width="10.75" style="5" customWidth="1"/>
    <col min="4078" max="4078" width="11.125" style="5" customWidth="1"/>
    <col min="4079" max="4079" width="11" style="5" customWidth="1"/>
    <col min="4080" max="4080" width="10.375" style="5" customWidth="1"/>
    <col min="4081" max="4081" width="9.875" style="5"/>
    <col min="4082" max="4082" width="10.375" style="5" customWidth="1"/>
    <col min="4083" max="4083" width="10.875" style="5" customWidth="1"/>
    <col min="4084" max="4084" width="11.375" style="5" customWidth="1"/>
    <col min="4085" max="4085" width="9.625" style="5" customWidth="1"/>
    <col min="4086" max="4086" width="10.5" style="5" customWidth="1"/>
    <col min="4087" max="4087" width="13.5" style="5" customWidth="1"/>
    <col min="4088" max="4088" width="10.375" style="5" customWidth="1"/>
    <col min="4089" max="4330" width="9.875" style="5"/>
    <col min="4331" max="4331" width="5.875" style="5" customWidth="1"/>
    <col min="4332" max="4332" width="22.625" style="5" customWidth="1"/>
    <col min="4333" max="4333" width="10.75" style="5" customWidth="1"/>
    <col min="4334" max="4334" width="11.125" style="5" customWidth="1"/>
    <col min="4335" max="4335" width="11" style="5" customWidth="1"/>
    <col min="4336" max="4336" width="10.375" style="5" customWidth="1"/>
    <col min="4337" max="4337" width="9.875" style="5"/>
    <col min="4338" max="4338" width="10.375" style="5" customWidth="1"/>
    <col min="4339" max="4339" width="10.875" style="5" customWidth="1"/>
    <col min="4340" max="4340" width="11.375" style="5" customWidth="1"/>
    <col min="4341" max="4341" width="9.625" style="5" customWidth="1"/>
    <col min="4342" max="4342" width="10.5" style="5" customWidth="1"/>
    <col min="4343" max="4343" width="13.5" style="5" customWidth="1"/>
    <col min="4344" max="4344" width="10.375" style="5" customWidth="1"/>
    <col min="4345" max="4586" width="9.875" style="5"/>
    <col min="4587" max="4587" width="5.875" style="5" customWidth="1"/>
    <col min="4588" max="4588" width="22.625" style="5" customWidth="1"/>
    <col min="4589" max="4589" width="10.75" style="5" customWidth="1"/>
    <col min="4590" max="4590" width="11.125" style="5" customWidth="1"/>
    <col min="4591" max="4591" width="11" style="5" customWidth="1"/>
    <col min="4592" max="4592" width="10.375" style="5" customWidth="1"/>
    <col min="4593" max="4593" width="9.875" style="5"/>
    <col min="4594" max="4594" width="10.375" style="5" customWidth="1"/>
    <col min="4595" max="4595" width="10.875" style="5" customWidth="1"/>
    <col min="4596" max="4596" width="11.375" style="5" customWidth="1"/>
    <col min="4597" max="4597" width="9.625" style="5" customWidth="1"/>
    <col min="4598" max="4598" width="10.5" style="5" customWidth="1"/>
    <col min="4599" max="4599" width="13.5" style="5" customWidth="1"/>
    <col min="4600" max="4600" width="10.375" style="5" customWidth="1"/>
    <col min="4601" max="4842" width="9.875" style="5"/>
    <col min="4843" max="4843" width="5.875" style="5" customWidth="1"/>
    <col min="4844" max="4844" width="22.625" style="5" customWidth="1"/>
    <col min="4845" max="4845" width="10.75" style="5" customWidth="1"/>
    <col min="4846" max="4846" width="11.125" style="5" customWidth="1"/>
    <col min="4847" max="4847" width="11" style="5" customWidth="1"/>
    <col min="4848" max="4848" width="10.375" style="5" customWidth="1"/>
    <col min="4849" max="4849" width="9.875" style="5"/>
    <col min="4850" max="4850" width="10.375" style="5" customWidth="1"/>
    <col min="4851" max="4851" width="10.875" style="5" customWidth="1"/>
    <col min="4852" max="4852" width="11.375" style="5" customWidth="1"/>
    <col min="4853" max="4853" width="9.625" style="5" customWidth="1"/>
    <col min="4854" max="4854" width="10.5" style="5" customWidth="1"/>
    <col min="4855" max="4855" width="13.5" style="5" customWidth="1"/>
    <col min="4856" max="4856" width="10.375" style="5" customWidth="1"/>
    <col min="4857" max="5098" width="9.875" style="5"/>
    <col min="5099" max="5099" width="5.875" style="5" customWidth="1"/>
    <col min="5100" max="5100" width="22.625" style="5" customWidth="1"/>
    <col min="5101" max="5101" width="10.75" style="5" customWidth="1"/>
    <col min="5102" max="5102" width="11.125" style="5" customWidth="1"/>
    <col min="5103" max="5103" width="11" style="5" customWidth="1"/>
    <col min="5104" max="5104" width="10.375" style="5" customWidth="1"/>
    <col min="5105" max="5105" width="9.875" style="5"/>
    <col min="5106" max="5106" width="10.375" style="5" customWidth="1"/>
    <col min="5107" max="5107" width="10.875" style="5" customWidth="1"/>
    <col min="5108" max="5108" width="11.375" style="5" customWidth="1"/>
    <col min="5109" max="5109" width="9.625" style="5" customWidth="1"/>
    <col min="5110" max="5110" width="10.5" style="5" customWidth="1"/>
    <col min="5111" max="5111" width="13.5" style="5" customWidth="1"/>
    <col min="5112" max="5112" width="10.375" style="5" customWidth="1"/>
    <col min="5113" max="5354" width="9.875" style="5"/>
    <col min="5355" max="5355" width="5.875" style="5" customWidth="1"/>
    <col min="5356" max="5356" width="22.625" style="5" customWidth="1"/>
    <col min="5357" max="5357" width="10.75" style="5" customWidth="1"/>
    <col min="5358" max="5358" width="11.125" style="5" customWidth="1"/>
    <col min="5359" max="5359" width="11" style="5" customWidth="1"/>
    <col min="5360" max="5360" width="10.375" style="5" customWidth="1"/>
    <col min="5361" max="5361" width="9.875" style="5"/>
    <col min="5362" max="5362" width="10.375" style="5" customWidth="1"/>
    <col min="5363" max="5363" width="10.875" style="5" customWidth="1"/>
    <col min="5364" max="5364" width="11.375" style="5" customWidth="1"/>
    <col min="5365" max="5365" width="9.625" style="5" customWidth="1"/>
    <col min="5366" max="5366" width="10.5" style="5" customWidth="1"/>
    <col min="5367" max="5367" width="13.5" style="5" customWidth="1"/>
    <col min="5368" max="5368" width="10.375" style="5" customWidth="1"/>
    <col min="5369" max="5610" width="9.875" style="5"/>
    <col min="5611" max="5611" width="5.875" style="5" customWidth="1"/>
    <col min="5612" max="5612" width="22.625" style="5" customWidth="1"/>
    <col min="5613" max="5613" width="10.75" style="5" customWidth="1"/>
    <col min="5614" max="5614" width="11.125" style="5" customWidth="1"/>
    <col min="5615" max="5615" width="11" style="5" customWidth="1"/>
    <col min="5616" max="5616" width="10.375" style="5" customWidth="1"/>
    <col min="5617" max="5617" width="9.875" style="5"/>
    <col min="5618" max="5618" width="10.375" style="5" customWidth="1"/>
    <col min="5619" max="5619" width="10.875" style="5" customWidth="1"/>
    <col min="5620" max="5620" width="11.375" style="5" customWidth="1"/>
    <col min="5621" max="5621" width="9.625" style="5" customWidth="1"/>
    <col min="5622" max="5622" width="10.5" style="5" customWidth="1"/>
    <col min="5623" max="5623" width="13.5" style="5" customWidth="1"/>
    <col min="5624" max="5624" width="10.375" style="5" customWidth="1"/>
    <col min="5625" max="5866" width="9.875" style="5"/>
    <col min="5867" max="5867" width="5.875" style="5" customWidth="1"/>
    <col min="5868" max="5868" width="22.625" style="5" customWidth="1"/>
    <col min="5869" max="5869" width="10.75" style="5" customWidth="1"/>
    <col min="5870" max="5870" width="11.125" style="5" customWidth="1"/>
    <col min="5871" max="5871" width="11" style="5" customWidth="1"/>
    <col min="5872" max="5872" width="10.375" style="5" customWidth="1"/>
    <col min="5873" max="5873" width="9.875" style="5"/>
    <col min="5874" max="5874" width="10.375" style="5" customWidth="1"/>
    <col min="5875" max="5875" width="10.875" style="5" customWidth="1"/>
    <col min="5876" max="5876" width="11.375" style="5" customWidth="1"/>
    <col min="5877" max="5877" width="9.625" style="5" customWidth="1"/>
    <col min="5878" max="5878" width="10.5" style="5" customWidth="1"/>
    <col min="5879" max="5879" width="13.5" style="5" customWidth="1"/>
    <col min="5880" max="5880" width="10.375" style="5" customWidth="1"/>
    <col min="5881" max="6122" width="9.875" style="5"/>
    <col min="6123" max="6123" width="5.875" style="5" customWidth="1"/>
    <col min="6124" max="6124" width="22.625" style="5" customWidth="1"/>
    <col min="6125" max="6125" width="10.75" style="5" customWidth="1"/>
    <col min="6126" max="6126" width="11.125" style="5" customWidth="1"/>
    <col min="6127" max="6127" width="11" style="5" customWidth="1"/>
    <col min="6128" max="6128" width="10.375" style="5" customWidth="1"/>
    <col min="6129" max="6129" width="9.875" style="5"/>
    <col min="6130" max="6130" width="10.375" style="5" customWidth="1"/>
    <col min="6131" max="6131" width="10.875" style="5" customWidth="1"/>
    <col min="6132" max="6132" width="11.375" style="5" customWidth="1"/>
    <col min="6133" max="6133" width="9.625" style="5" customWidth="1"/>
    <col min="6134" max="6134" width="10.5" style="5" customWidth="1"/>
    <col min="6135" max="6135" width="13.5" style="5" customWidth="1"/>
    <col min="6136" max="6136" width="10.375" style="5" customWidth="1"/>
    <col min="6137" max="6378" width="9.875" style="5"/>
    <col min="6379" max="6379" width="5.875" style="5" customWidth="1"/>
    <col min="6380" max="6380" width="22.625" style="5" customWidth="1"/>
    <col min="6381" max="6381" width="10.75" style="5" customWidth="1"/>
    <col min="6382" max="6382" width="11.125" style="5" customWidth="1"/>
    <col min="6383" max="6383" width="11" style="5" customWidth="1"/>
    <col min="6384" max="6384" width="10.375" style="5" customWidth="1"/>
    <col min="6385" max="6385" width="9.875" style="5"/>
    <col min="6386" max="6386" width="10.375" style="5" customWidth="1"/>
    <col min="6387" max="6387" width="10.875" style="5" customWidth="1"/>
    <col min="6388" max="6388" width="11.375" style="5" customWidth="1"/>
    <col min="6389" max="6389" width="9.625" style="5" customWidth="1"/>
    <col min="6390" max="6390" width="10.5" style="5" customWidth="1"/>
    <col min="6391" max="6391" width="13.5" style="5" customWidth="1"/>
    <col min="6392" max="6392" width="10.375" style="5" customWidth="1"/>
    <col min="6393" max="6634" width="9.875" style="5"/>
    <col min="6635" max="6635" width="5.875" style="5" customWidth="1"/>
    <col min="6636" max="6636" width="22.625" style="5" customWidth="1"/>
    <col min="6637" max="6637" width="10.75" style="5" customWidth="1"/>
    <col min="6638" max="6638" width="11.125" style="5" customWidth="1"/>
    <col min="6639" max="6639" width="11" style="5" customWidth="1"/>
    <col min="6640" max="6640" width="10.375" style="5" customWidth="1"/>
    <col min="6641" max="6641" width="9.875" style="5"/>
    <col min="6642" max="6642" width="10.375" style="5" customWidth="1"/>
    <col min="6643" max="6643" width="10.875" style="5" customWidth="1"/>
    <col min="6644" max="6644" width="11.375" style="5" customWidth="1"/>
    <col min="6645" max="6645" width="9.625" style="5" customWidth="1"/>
    <col min="6646" max="6646" width="10.5" style="5" customWidth="1"/>
    <col min="6647" max="6647" width="13.5" style="5" customWidth="1"/>
    <col min="6648" max="6648" width="10.375" style="5" customWidth="1"/>
    <col min="6649" max="6890" width="9.875" style="5"/>
    <col min="6891" max="6891" width="5.875" style="5" customWidth="1"/>
    <col min="6892" max="6892" width="22.625" style="5" customWidth="1"/>
    <col min="6893" max="6893" width="10.75" style="5" customWidth="1"/>
    <col min="6894" max="6894" width="11.125" style="5" customWidth="1"/>
    <col min="6895" max="6895" width="11" style="5" customWidth="1"/>
    <col min="6896" max="6896" width="10.375" style="5" customWidth="1"/>
    <col min="6897" max="6897" width="9.875" style="5"/>
    <col min="6898" max="6898" width="10.375" style="5" customWidth="1"/>
    <col min="6899" max="6899" width="10.875" style="5" customWidth="1"/>
    <col min="6900" max="6900" width="11.375" style="5" customWidth="1"/>
    <col min="6901" max="6901" width="9.625" style="5" customWidth="1"/>
    <col min="6902" max="6902" width="10.5" style="5" customWidth="1"/>
    <col min="6903" max="6903" width="13.5" style="5" customWidth="1"/>
    <col min="6904" max="6904" width="10.375" style="5" customWidth="1"/>
    <col min="6905" max="7146" width="9.875" style="5"/>
    <col min="7147" max="7147" width="5.875" style="5" customWidth="1"/>
    <col min="7148" max="7148" width="22.625" style="5" customWidth="1"/>
    <col min="7149" max="7149" width="10.75" style="5" customWidth="1"/>
    <col min="7150" max="7150" width="11.125" style="5" customWidth="1"/>
    <col min="7151" max="7151" width="11" style="5" customWidth="1"/>
    <col min="7152" max="7152" width="10.375" style="5" customWidth="1"/>
    <col min="7153" max="7153" width="9.875" style="5"/>
    <col min="7154" max="7154" width="10.375" style="5" customWidth="1"/>
    <col min="7155" max="7155" width="10.875" style="5" customWidth="1"/>
    <col min="7156" max="7156" width="11.375" style="5" customWidth="1"/>
    <col min="7157" max="7157" width="9.625" style="5" customWidth="1"/>
    <col min="7158" max="7158" width="10.5" style="5" customWidth="1"/>
    <col min="7159" max="7159" width="13.5" style="5" customWidth="1"/>
    <col min="7160" max="7160" width="10.375" style="5" customWidth="1"/>
    <col min="7161" max="7402" width="9.875" style="5"/>
    <col min="7403" max="7403" width="5.875" style="5" customWidth="1"/>
    <col min="7404" max="7404" width="22.625" style="5" customWidth="1"/>
    <col min="7405" max="7405" width="10.75" style="5" customWidth="1"/>
    <col min="7406" max="7406" width="11.125" style="5" customWidth="1"/>
    <col min="7407" max="7407" width="11" style="5" customWidth="1"/>
    <col min="7408" max="7408" width="10.375" style="5" customWidth="1"/>
    <col min="7409" max="7409" width="9.875" style="5"/>
    <col min="7410" max="7410" width="10.375" style="5" customWidth="1"/>
    <col min="7411" max="7411" width="10.875" style="5" customWidth="1"/>
    <col min="7412" max="7412" width="11.375" style="5" customWidth="1"/>
    <col min="7413" max="7413" width="9.625" style="5" customWidth="1"/>
    <col min="7414" max="7414" width="10.5" style="5" customWidth="1"/>
    <col min="7415" max="7415" width="13.5" style="5" customWidth="1"/>
    <col min="7416" max="7416" width="10.375" style="5" customWidth="1"/>
    <col min="7417" max="7658" width="9.875" style="5"/>
    <col min="7659" max="7659" width="5.875" style="5" customWidth="1"/>
    <col min="7660" max="7660" width="22.625" style="5" customWidth="1"/>
    <col min="7661" max="7661" width="10.75" style="5" customWidth="1"/>
    <col min="7662" max="7662" width="11.125" style="5" customWidth="1"/>
    <col min="7663" max="7663" width="11" style="5" customWidth="1"/>
    <col min="7664" max="7664" width="10.375" style="5" customWidth="1"/>
    <col min="7665" max="7665" width="9.875" style="5"/>
    <col min="7666" max="7666" width="10.375" style="5" customWidth="1"/>
    <col min="7667" max="7667" width="10.875" style="5" customWidth="1"/>
    <col min="7668" max="7668" width="11.375" style="5" customWidth="1"/>
    <col min="7669" max="7669" width="9.625" style="5" customWidth="1"/>
    <col min="7670" max="7670" width="10.5" style="5" customWidth="1"/>
    <col min="7671" max="7671" width="13.5" style="5" customWidth="1"/>
    <col min="7672" max="7672" width="10.375" style="5" customWidth="1"/>
    <col min="7673" max="7914" width="9.875" style="5"/>
    <col min="7915" max="7915" width="5.875" style="5" customWidth="1"/>
    <col min="7916" max="7916" width="22.625" style="5" customWidth="1"/>
    <col min="7917" max="7917" width="10.75" style="5" customWidth="1"/>
    <col min="7918" max="7918" width="11.125" style="5" customWidth="1"/>
    <col min="7919" max="7919" width="11" style="5" customWidth="1"/>
    <col min="7920" max="7920" width="10.375" style="5" customWidth="1"/>
    <col min="7921" max="7921" width="9.875" style="5"/>
    <col min="7922" max="7922" width="10.375" style="5" customWidth="1"/>
    <col min="7923" max="7923" width="10.875" style="5" customWidth="1"/>
    <col min="7924" max="7924" width="11.375" style="5" customWidth="1"/>
    <col min="7925" max="7925" width="9.625" style="5" customWidth="1"/>
    <col min="7926" max="7926" width="10.5" style="5" customWidth="1"/>
    <col min="7927" max="7927" width="13.5" style="5" customWidth="1"/>
    <col min="7928" max="7928" width="10.375" style="5" customWidth="1"/>
    <col min="7929" max="8170" width="9.875" style="5"/>
    <col min="8171" max="8171" width="5.875" style="5" customWidth="1"/>
    <col min="8172" max="8172" width="22.625" style="5" customWidth="1"/>
    <col min="8173" max="8173" width="10.75" style="5" customWidth="1"/>
    <col min="8174" max="8174" width="11.125" style="5" customWidth="1"/>
    <col min="8175" max="8175" width="11" style="5" customWidth="1"/>
    <col min="8176" max="8176" width="10.375" style="5" customWidth="1"/>
    <col min="8177" max="8177" width="9.875" style="5"/>
    <col min="8178" max="8178" width="10.375" style="5" customWidth="1"/>
    <col min="8179" max="8179" width="10.875" style="5" customWidth="1"/>
    <col min="8180" max="8180" width="11.375" style="5" customWidth="1"/>
    <col min="8181" max="8181" width="9.625" style="5" customWidth="1"/>
    <col min="8182" max="8182" width="10.5" style="5" customWidth="1"/>
    <col min="8183" max="8183" width="13.5" style="5" customWidth="1"/>
    <col min="8184" max="8184" width="10.375" style="5" customWidth="1"/>
    <col min="8185" max="8426" width="9.875" style="5"/>
    <col min="8427" max="8427" width="5.875" style="5" customWidth="1"/>
    <col min="8428" max="8428" width="22.625" style="5" customWidth="1"/>
    <col min="8429" max="8429" width="10.75" style="5" customWidth="1"/>
    <col min="8430" max="8430" width="11.125" style="5" customWidth="1"/>
    <col min="8431" max="8431" width="11" style="5" customWidth="1"/>
    <col min="8432" max="8432" width="10.375" style="5" customWidth="1"/>
    <col min="8433" max="8433" width="9.875" style="5"/>
    <col min="8434" max="8434" width="10.375" style="5" customWidth="1"/>
    <col min="8435" max="8435" width="10.875" style="5" customWidth="1"/>
    <col min="8436" max="8436" width="11.375" style="5" customWidth="1"/>
    <col min="8437" max="8437" width="9.625" style="5" customWidth="1"/>
    <col min="8438" max="8438" width="10.5" style="5" customWidth="1"/>
    <col min="8439" max="8439" width="13.5" style="5" customWidth="1"/>
    <col min="8440" max="8440" width="10.375" style="5" customWidth="1"/>
    <col min="8441" max="8682" width="9.875" style="5"/>
    <col min="8683" max="8683" width="5.875" style="5" customWidth="1"/>
    <col min="8684" max="8684" width="22.625" style="5" customWidth="1"/>
    <col min="8685" max="8685" width="10.75" style="5" customWidth="1"/>
    <col min="8686" max="8686" width="11.125" style="5" customWidth="1"/>
    <col min="8687" max="8687" width="11" style="5" customWidth="1"/>
    <col min="8688" max="8688" width="10.375" style="5" customWidth="1"/>
    <col min="8689" max="8689" width="9.875" style="5"/>
    <col min="8690" max="8690" width="10.375" style="5" customWidth="1"/>
    <col min="8691" max="8691" width="10.875" style="5" customWidth="1"/>
    <col min="8692" max="8692" width="11.375" style="5" customWidth="1"/>
    <col min="8693" max="8693" width="9.625" style="5" customWidth="1"/>
    <col min="8694" max="8694" width="10.5" style="5" customWidth="1"/>
    <col min="8695" max="8695" width="13.5" style="5" customWidth="1"/>
    <col min="8696" max="8696" width="10.375" style="5" customWidth="1"/>
    <col min="8697" max="8938" width="9.875" style="5"/>
    <col min="8939" max="8939" width="5.875" style="5" customWidth="1"/>
    <col min="8940" max="8940" width="22.625" style="5" customWidth="1"/>
    <col min="8941" max="8941" width="10.75" style="5" customWidth="1"/>
    <col min="8942" max="8942" width="11.125" style="5" customWidth="1"/>
    <col min="8943" max="8943" width="11" style="5" customWidth="1"/>
    <col min="8944" max="8944" width="10.375" style="5" customWidth="1"/>
    <col min="8945" max="8945" width="9.875" style="5"/>
    <col min="8946" max="8946" width="10.375" style="5" customWidth="1"/>
    <col min="8947" max="8947" width="10.875" style="5" customWidth="1"/>
    <col min="8948" max="8948" width="11.375" style="5" customWidth="1"/>
    <col min="8949" max="8949" width="9.625" style="5" customWidth="1"/>
    <col min="8950" max="8950" width="10.5" style="5" customWidth="1"/>
    <col min="8951" max="8951" width="13.5" style="5" customWidth="1"/>
    <col min="8952" max="8952" width="10.375" style="5" customWidth="1"/>
    <col min="8953" max="9194" width="9.875" style="5"/>
    <col min="9195" max="9195" width="5.875" style="5" customWidth="1"/>
    <col min="9196" max="9196" width="22.625" style="5" customWidth="1"/>
    <col min="9197" max="9197" width="10.75" style="5" customWidth="1"/>
    <col min="9198" max="9198" width="11.125" style="5" customWidth="1"/>
    <col min="9199" max="9199" width="11" style="5" customWidth="1"/>
    <col min="9200" max="9200" width="10.375" style="5" customWidth="1"/>
    <col min="9201" max="9201" width="9.875" style="5"/>
    <col min="9202" max="9202" width="10.375" style="5" customWidth="1"/>
    <col min="9203" max="9203" width="10.875" style="5" customWidth="1"/>
    <col min="9204" max="9204" width="11.375" style="5" customWidth="1"/>
    <col min="9205" max="9205" width="9.625" style="5" customWidth="1"/>
    <col min="9206" max="9206" width="10.5" style="5" customWidth="1"/>
    <col min="9207" max="9207" width="13.5" style="5" customWidth="1"/>
    <col min="9208" max="9208" width="10.375" style="5" customWidth="1"/>
    <col min="9209" max="9450" width="9.875" style="5"/>
    <col min="9451" max="9451" width="5.875" style="5" customWidth="1"/>
    <col min="9452" max="9452" width="22.625" style="5" customWidth="1"/>
    <col min="9453" max="9453" width="10.75" style="5" customWidth="1"/>
    <col min="9454" max="9454" width="11.125" style="5" customWidth="1"/>
    <col min="9455" max="9455" width="11" style="5" customWidth="1"/>
    <col min="9456" max="9456" width="10.375" style="5" customWidth="1"/>
    <col min="9457" max="9457" width="9.875" style="5"/>
    <col min="9458" max="9458" width="10.375" style="5" customWidth="1"/>
    <col min="9459" max="9459" width="10.875" style="5" customWidth="1"/>
    <col min="9460" max="9460" width="11.375" style="5" customWidth="1"/>
    <col min="9461" max="9461" width="9.625" style="5" customWidth="1"/>
    <col min="9462" max="9462" width="10.5" style="5" customWidth="1"/>
    <col min="9463" max="9463" width="13.5" style="5" customWidth="1"/>
    <col min="9464" max="9464" width="10.375" style="5" customWidth="1"/>
    <col min="9465" max="9706" width="9.875" style="5"/>
    <col min="9707" max="9707" width="5.875" style="5" customWidth="1"/>
    <col min="9708" max="9708" width="22.625" style="5" customWidth="1"/>
    <col min="9709" max="9709" width="10.75" style="5" customWidth="1"/>
    <col min="9710" max="9710" width="11.125" style="5" customWidth="1"/>
    <col min="9711" max="9711" width="11" style="5" customWidth="1"/>
    <col min="9712" max="9712" width="10.375" style="5" customWidth="1"/>
    <col min="9713" max="9713" width="9.875" style="5"/>
    <col min="9714" max="9714" width="10.375" style="5" customWidth="1"/>
    <col min="9715" max="9715" width="10.875" style="5" customWidth="1"/>
    <col min="9716" max="9716" width="11.375" style="5" customWidth="1"/>
    <col min="9717" max="9717" width="9.625" style="5" customWidth="1"/>
    <col min="9718" max="9718" width="10.5" style="5" customWidth="1"/>
    <col min="9719" max="9719" width="13.5" style="5" customWidth="1"/>
    <col min="9720" max="9720" width="10.375" style="5" customWidth="1"/>
    <col min="9721" max="9962" width="9.875" style="5"/>
    <col min="9963" max="9963" width="5.875" style="5" customWidth="1"/>
    <col min="9964" max="9964" width="22.625" style="5" customWidth="1"/>
    <col min="9965" max="9965" width="10.75" style="5" customWidth="1"/>
    <col min="9966" max="9966" width="11.125" style="5" customWidth="1"/>
    <col min="9967" max="9967" width="11" style="5" customWidth="1"/>
    <col min="9968" max="9968" width="10.375" style="5" customWidth="1"/>
    <col min="9969" max="9969" width="9.875" style="5"/>
    <col min="9970" max="9970" width="10.375" style="5" customWidth="1"/>
    <col min="9971" max="9971" width="10.875" style="5" customWidth="1"/>
    <col min="9972" max="9972" width="11.375" style="5" customWidth="1"/>
    <col min="9973" max="9973" width="9.625" style="5" customWidth="1"/>
    <col min="9974" max="9974" width="10.5" style="5" customWidth="1"/>
    <col min="9975" max="9975" width="13.5" style="5" customWidth="1"/>
    <col min="9976" max="9976" width="10.375" style="5" customWidth="1"/>
    <col min="9977" max="10218" width="9.875" style="5"/>
    <col min="10219" max="10219" width="5.875" style="5" customWidth="1"/>
    <col min="10220" max="10220" width="22.625" style="5" customWidth="1"/>
    <col min="10221" max="10221" width="10.75" style="5" customWidth="1"/>
    <col min="10222" max="10222" width="11.125" style="5" customWidth="1"/>
    <col min="10223" max="10223" width="11" style="5" customWidth="1"/>
    <col min="10224" max="10224" width="10.375" style="5" customWidth="1"/>
    <col min="10225" max="10225" width="9.875" style="5"/>
    <col min="10226" max="10226" width="10.375" style="5" customWidth="1"/>
    <col min="10227" max="10227" width="10.875" style="5" customWidth="1"/>
    <col min="10228" max="10228" width="11.375" style="5" customWidth="1"/>
    <col min="10229" max="10229" width="9.625" style="5" customWidth="1"/>
    <col min="10230" max="10230" width="10.5" style="5" customWidth="1"/>
    <col min="10231" max="10231" width="13.5" style="5" customWidth="1"/>
    <col min="10232" max="10232" width="10.375" style="5" customWidth="1"/>
    <col min="10233" max="10474" width="9.875" style="5"/>
    <col min="10475" max="10475" width="5.875" style="5" customWidth="1"/>
    <col min="10476" max="10476" width="22.625" style="5" customWidth="1"/>
    <col min="10477" max="10477" width="10.75" style="5" customWidth="1"/>
    <col min="10478" max="10478" width="11.125" style="5" customWidth="1"/>
    <col min="10479" max="10479" width="11" style="5" customWidth="1"/>
    <col min="10480" max="10480" width="10.375" style="5" customWidth="1"/>
    <col min="10481" max="10481" width="9.875" style="5"/>
    <col min="10482" max="10482" width="10.375" style="5" customWidth="1"/>
    <col min="10483" max="10483" width="10.875" style="5" customWidth="1"/>
    <col min="10484" max="10484" width="11.375" style="5" customWidth="1"/>
    <col min="10485" max="10485" width="9.625" style="5" customWidth="1"/>
    <col min="10486" max="10486" width="10.5" style="5" customWidth="1"/>
    <col min="10487" max="10487" width="13.5" style="5" customWidth="1"/>
    <col min="10488" max="10488" width="10.375" style="5" customWidth="1"/>
    <col min="10489" max="10730" width="9.875" style="5"/>
    <col min="10731" max="10731" width="5.875" style="5" customWidth="1"/>
    <col min="10732" max="10732" width="22.625" style="5" customWidth="1"/>
    <col min="10733" max="10733" width="10.75" style="5" customWidth="1"/>
    <col min="10734" max="10734" width="11.125" style="5" customWidth="1"/>
    <col min="10735" max="10735" width="11" style="5" customWidth="1"/>
    <col min="10736" max="10736" width="10.375" style="5" customWidth="1"/>
    <col min="10737" max="10737" width="9.875" style="5"/>
    <col min="10738" max="10738" width="10.375" style="5" customWidth="1"/>
    <col min="10739" max="10739" width="10.875" style="5" customWidth="1"/>
    <col min="10740" max="10740" width="11.375" style="5" customWidth="1"/>
    <col min="10741" max="10741" width="9.625" style="5" customWidth="1"/>
    <col min="10742" max="10742" width="10.5" style="5" customWidth="1"/>
    <col min="10743" max="10743" width="13.5" style="5" customWidth="1"/>
    <col min="10744" max="10744" width="10.375" style="5" customWidth="1"/>
    <col min="10745" max="10986" width="9.875" style="5"/>
    <col min="10987" max="10987" width="5.875" style="5" customWidth="1"/>
    <col min="10988" max="10988" width="22.625" style="5" customWidth="1"/>
    <col min="10989" max="10989" width="10.75" style="5" customWidth="1"/>
    <col min="10990" max="10990" width="11.125" style="5" customWidth="1"/>
    <col min="10991" max="10991" width="11" style="5" customWidth="1"/>
    <col min="10992" max="10992" width="10.375" style="5" customWidth="1"/>
    <col min="10993" max="10993" width="9.875" style="5"/>
    <col min="10994" max="10994" width="10.375" style="5" customWidth="1"/>
    <col min="10995" max="10995" width="10.875" style="5" customWidth="1"/>
    <col min="10996" max="10996" width="11.375" style="5" customWidth="1"/>
    <col min="10997" max="10997" width="9.625" style="5" customWidth="1"/>
    <col min="10998" max="10998" width="10.5" style="5" customWidth="1"/>
    <col min="10999" max="10999" width="13.5" style="5" customWidth="1"/>
    <col min="11000" max="11000" width="10.375" style="5" customWidth="1"/>
    <col min="11001" max="11242" width="9.875" style="5"/>
    <col min="11243" max="11243" width="5.875" style="5" customWidth="1"/>
    <col min="11244" max="11244" width="22.625" style="5" customWidth="1"/>
    <col min="11245" max="11245" width="10.75" style="5" customWidth="1"/>
    <col min="11246" max="11246" width="11.125" style="5" customWidth="1"/>
    <col min="11247" max="11247" width="11" style="5" customWidth="1"/>
    <col min="11248" max="11248" width="10.375" style="5" customWidth="1"/>
    <col min="11249" max="11249" width="9.875" style="5"/>
    <col min="11250" max="11250" width="10.375" style="5" customWidth="1"/>
    <col min="11251" max="11251" width="10.875" style="5" customWidth="1"/>
    <col min="11252" max="11252" width="11.375" style="5" customWidth="1"/>
    <col min="11253" max="11253" width="9.625" style="5" customWidth="1"/>
    <col min="11254" max="11254" width="10.5" style="5" customWidth="1"/>
    <col min="11255" max="11255" width="13.5" style="5" customWidth="1"/>
    <col min="11256" max="11256" width="10.375" style="5" customWidth="1"/>
    <col min="11257" max="11498" width="9.875" style="5"/>
    <col min="11499" max="11499" width="5.875" style="5" customWidth="1"/>
    <col min="11500" max="11500" width="22.625" style="5" customWidth="1"/>
    <col min="11501" max="11501" width="10.75" style="5" customWidth="1"/>
    <col min="11502" max="11502" width="11.125" style="5" customWidth="1"/>
    <col min="11503" max="11503" width="11" style="5" customWidth="1"/>
    <col min="11504" max="11504" width="10.375" style="5" customWidth="1"/>
    <col min="11505" max="11505" width="9.875" style="5"/>
    <col min="11506" max="11506" width="10.375" style="5" customWidth="1"/>
    <col min="11507" max="11507" width="10.875" style="5" customWidth="1"/>
    <col min="11508" max="11508" width="11.375" style="5" customWidth="1"/>
    <col min="11509" max="11509" width="9.625" style="5" customWidth="1"/>
    <col min="11510" max="11510" width="10.5" style="5" customWidth="1"/>
    <col min="11511" max="11511" width="13.5" style="5" customWidth="1"/>
    <col min="11512" max="11512" width="10.375" style="5" customWidth="1"/>
    <col min="11513" max="11754" width="9.875" style="5"/>
    <col min="11755" max="11755" width="5.875" style="5" customWidth="1"/>
    <col min="11756" max="11756" width="22.625" style="5" customWidth="1"/>
    <col min="11757" max="11757" width="10.75" style="5" customWidth="1"/>
    <col min="11758" max="11758" width="11.125" style="5" customWidth="1"/>
    <col min="11759" max="11759" width="11" style="5" customWidth="1"/>
    <col min="11760" max="11760" width="10.375" style="5" customWidth="1"/>
    <col min="11761" max="11761" width="9.875" style="5"/>
    <col min="11762" max="11762" width="10.375" style="5" customWidth="1"/>
    <col min="11763" max="11763" width="10.875" style="5" customWidth="1"/>
    <col min="11764" max="11764" width="11.375" style="5" customWidth="1"/>
    <col min="11765" max="11765" width="9.625" style="5" customWidth="1"/>
    <col min="11766" max="11766" width="10.5" style="5" customWidth="1"/>
    <col min="11767" max="11767" width="13.5" style="5" customWidth="1"/>
    <col min="11768" max="11768" width="10.375" style="5" customWidth="1"/>
    <col min="11769" max="12010" width="9.875" style="5"/>
    <col min="12011" max="12011" width="5.875" style="5" customWidth="1"/>
    <col min="12012" max="12012" width="22.625" style="5" customWidth="1"/>
    <col min="12013" max="12013" width="10.75" style="5" customWidth="1"/>
    <col min="12014" max="12014" width="11.125" style="5" customWidth="1"/>
    <col min="12015" max="12015" width="11" style="5" customWidth="1"/>
    <col min="12016" max="12016" width="10.375" style="5" customWidth="1"/>
    <col min="12017" max="12017" width="9.875" style="5"/>
    <col min="12018" max="12018" width="10.375" style="5" customWidth="1"/>
    <col min="12019" max="12019" width="10.875" style="5" customWidth="1"/>
    <col min="12020" max="12020" width="11.375" style="5" customWidth="1"/>
    <col min="12021" max="12021" width="9.625" style="5" customWidth="1"/>
    <col min="12022" max="12022" width="10.5" style="5" customWidth="1"/>
    <col min="12023" max="12023" width="13.5" style="5" customWidth="1"/>
    <col min="12024" max="12024" width="10.375" style="5" customWidth="1"/>
    <col min="12025" max="12266" width="9.875" style="5"/>
    <col min="12267" max="12267" width="5.875" style="5" customWidth="1"/>
    <col min="12268" max="12268" width="22.625" style="5" customWidth="1"/>
    <col min="12269" max="12269" width="10.75" style="5" customWidth="1"/>
    <col min="12270" max="12270" width="11.125" style="5" customWidth="1"/>
    <col min="12271" max="12271" width="11" style="5" customWidth="1"/>
    <col min="12272" max="12272" width="10.375" style="5" customWidth="1"/>
    <col min="12273" max="12273" width="9.875" style="5"/>
    <col min="12274" max="12274" width="10.375" style="5" customWidth="1"/>
    <col min="12275" max="12275" width="10.875" style="5" customWidth="1"/>
    <col min="12276" max="12276" width="11.375" style="5" customWidth="1"/>
    <col min="12277" max="12277" width="9.625" style="5" customWidth="1"/>
    <col min="12278" max="12278" width="10.5" style="5" customWidth="1"/>
    <col min="12279" max="12279" width="13.5" style="5" customWidth="1"/>
    <col min="12280" max="12280" width="10.375" style="5" customWidth="1"/>
    <col min="12281" max="12522" width="9.875" style="5"/>
    <col min="12523" max="12523" width="5.875" style="5" customWidth="1"/>
    <col min="12524" max="12524" width="22.625" style="5" customWidth="1"/>
    <col min="12525" max="12525" width="10.75" style="5" customWidth="1"/>
    <col min="12526" max="12526" width="11.125" style="5" customWidth="1"/>
    <col min="12527" max="12527" width="11" style="5" customWidth="1"/>
    <col min="12528" max="12528" width="10.375" style="5" customWidth="1"/>
    <col min="12529" max="12529" width="9.875" style="5"/>
    <col min="12530" max="12530" width="10.375" style="5" customWidth="1"/>
    <col min="12531" max="12531" width="10.875" style="5" customWidth="1"/>
    <col min="12532" max="12532" width="11.375" style="5" customWidth="1"/>
    <col min="12533" max="12533" width="9.625" style="5" customWidth="1"/>
    <col min="12534" max="12534" width="10.5" style="5" customWidth="1"/>
    <col min="12535" max="12535" width="13.5" style="5" customWidth="1"/>
    <col min="12536" max="12536" width="10.375" style="5" customWidth="1"/>
    <col min="12537" max="12778" width="9.875" style="5"/>
    <col min="12779" max="12779" width="5.875" style="5" customWidth="1"/>
    <col min="12780" max="12780" width="22.625" style="5" customWidth="1"/>
    <col min="12781" max="12781" width="10.75" style="5" customWidth="1"/>
    <col min="12782" max="12782" width="11.125" style="5" customWidth="1"/>
    <col min="12783" max="12783" width="11" style="5" customWidth="1"/>
    <col min="12784" max="12784" width="10.375" style="5" customWidth="1"/>
    <col min="12785" max="12785" width="9.875" style="5"/>
    <col min="12786" max="12786" width="10.375" style="5" customWidth="1"/>
    <col min="12787" max="12787" width="10.875" style="5" customWidth="1"/>
    <col min="12788" max="12788" width="11.375" style="5" customWidth="1"/>
    <col min="12789" max="12789" width="9.625" style="5" customWidth="1"/>
    <col min="12790" max="12790" width="10.5" style="5" customWidth="1"/>
    <col min="12791" max="12791" width="13.5" style="5" customWidth="1"/>
    <col min="12792" max="12792" width="10.375" style="5" customWidth="1"/>
    <col min="12793" max="13034" width="9.875" style="5"/>
    <col min="13035" max="13035" width="5.875" style="5" customWidth="1"/>
    <col min="13036" max="13036" width="22.625" style="5" customWidth="1"/>
    <col min="13037" max="13037" width="10.75" style="5" customWidth="1"/>
    <col min="13038" max="13038" width="11.125" style="5" customWidth="1"/>
    <col min="13039" max="13039" width="11" style="5" customWidth="1"/>
    <col min="13040" max="13040" width="10.375" style="5" customWidth="1"/>
    <col min="13041" max="13041" width="9.875" style="5"/>
    <col min="13042" max="13042" width="10.375" style="5" customWidth="1"/>
    <col min="13043" max="13043" width="10.875" style="5" customWidth="1"/>
    <col min="13044" max="13044" width="11.375" style="5" customWidth="1"/>
    <col min="13045" max="13045" width="9.625" style="5" customWidth="1"/>
    <col min="13046" max="13046" width="10.5" style="5" customWidth="1"/>
    <col min="13047" max="13047" width="13.5" style="5" customWidth="1"/>
    <col min="13048" max="13048" width="10.375" style="5" customWidth="1"/>
    <col min="13049" max="13290" width="9.875" style="5"/>
    <col min="13291" max="13291" width="5.875" style="5" customWidth="1"/>
    <col min="13292" max="13292" width="22.625" style="5" customWidth="1"/>
    <col min="13293" max="13293" width="10.75" style="5" customWidth="1"/>
    <col min="13294" max="13294" width="11.125" style="5" customWidth="1"/>
    <col min="13295" max="13295" width="11" style="5" customWidth="1"/>
    <col min="13296" max="13296" width="10.375" style="5" customWidth="1"/>
    <col min="13297" max="13297" width="9.875" style="5"/>
    <col min="13298" max="13298" width="10.375" style="5" customWidth="1"/>
    <col min="13299" max="13299" width="10.875" style="5" customWidth="1"/>
    <col min="13300" max="13300" width="11.375" style="5" customWidth="1"/>
    <col min="13301" max="13301" width="9.625" style="5" customWidth="1"/>
    <col min="13302" max="13302" width="10.5" style="5" customWidth="1"/>
    <col min="13303" max="13303" width="13.5" style="5" customWidth="1"/>
    <col min="13304" max="13304" width="10.375" style="5" customWidth="1"/>
    <col min="13305" max="13546" width="9.875" style="5"/>
    <col min="13547" max="13547" width="5.875" style="5" customWidth="1"/>
    <col min="13548" max="13548" width="22.625" style="5" customWidth="1"/>
    <col min="13549" max="13549" width="10.75" style="5" customWidth="1"/>
    <col min="13550" max="13550" width="11.125" style="5" customWidth="1"/>
    <col min="13551" max="13551" width="11" style="5" customWidth="1"/>
    <col min="13552" max="13552" width="10.375" style="5" customWidth="1"/>
    <col min="13553" max="13553" width="9.875" style="5"/>
    <col min="13554" max="13554" width="10.375" style="5" customWidth="1"/>
    <col min="13555" max="13555" width="10.875" style="5" customWidth="1"/>
    <col min="13556" max="13556" width="11.375" style="5" customWidth="1"/>
    <col min="13557" max="13557" width="9.625" style="5" customWidth="1"/>
    <col min="13558" max="13558" width="10.5" style="5" customWidth="1"/>
    <col min="13559" max="13559" width="13.5" style="5" customWidth="1"/>
    <col min="13560" max="13560" width="10.375" style="5" customWidth="1"/>
    <col min="13561" max="13802" width="9.875" style="5"/>
    <col min="13803" max="13803" width="5.875" style="5" customWidth="1"/>
    <col min="13804" max="13804" width="22.625" style="5" customWidth="1"/>
    <col min="13805" max="13805" width="10.75" style="5" customWidth="1"/>
    <col min="13806" max="13806" width="11.125" style="5" customWidth="1"/>
    <col min="13807" max="13807" width="11" style="5" customWidth="1"/>
    <col min="13808" max="13808" width="10.375" style="5" customWidth="1"/>
    <col min="13809" max="13809" width="9.875" style="5"/>
    <col min="13810" max="13810" width="10.375" style="5" customWidth="1"/>
    <col min="13811" max="13811" width="10.875" style="5" customWidth="1"/>
    <col min="13812" max="13812" width="11.375" style="5" customWidth="1"/>
    <col min="13813" max="13813" width="9.625" style="5" customWidth="1"/>
    <col min="13814" max="13814" width="10.5" style="5" customWidth="1"/>
    <col min="13815" max="13815" width="13.5" style="5" customWidth="1"/>
    <col min="13816" max="13816" width="10.375" style="5" customWidth="1"/>
    <col min="13817" max="14058" width="9.875" style="5"/>
    <col min="14059" max="14059" width="5.875" style="5" customWidth="1"/>
    <col min="14060" max="14060" width="22.625" style="5" customWidth="1"/>
    <col min="14061" max="14061" width="10.75" style="5" customWidth="1"/>
    <col min="14062" max="14062" width="11.125" style="5" customWidth="1"/>
    <col min="14063" max="14063" width="11" style="5" customWidth="1"/>
    <col min="14064" max="14064" width="10.375" style="5" customWidth="1"/>
    <col min="14065" max="14065" width="9.875" style="5"/>
    <col min="14066" max="14066" width="10.375" style="5" customWidth="1"/>
    <col min="14067" max="14067" width="10.875" style="5" customWidth="1"/>
    <col min="14068" max="14068" width="11.375" style="5" customWidth="1"/>
    <col min="14069" max="14069" width="9.625" style="5" customWidth="1"/>
    <col min="14070" max="14070" width="10.5" style="5" customWidth="1"/>
    <col min="14071" max="14071" width="13.5" style="5" customWidth="1"/>
    <col min="14072" max="14072" width="10.375" style="5" customWidth="1"/>
    <col min="14073" max="14314" width="9.875" style="5"/>
    <col min="14315" max="14315" width="5.875" style="5" customWidth="1"/>
    <col min="14316" max="14316" width="22.625" style="5" customWidth="1"/>
    <col min="14317" max="14317" width="10.75" style="5" customWidth="1"/>
    <col min="14318" max="14318" width="11.125" style="5" customWidth="1"/>
    <col min="14319" max="14319" width="11" style="5" customWidth="1"/>
    <col min="14320" max="14320" width="10.375" style="5" customWidth="1"/>
    <col min="14321" max="14321" width="9.875" style="5"/>
    <col min="14322" max="14322" width="10.375" style="5" customWidth="1"/>
    <col min="14323" max="14323" width="10.875" style="5" customWidth="1"/>
    <col min="14324" max="14324" width="11.375" style="5" customWidth="1"/>
    <col min="14325" max="14325" width="9.625" style="5" customWidth="1"/>
    <col min="14326" max="14326" width="10.5" style="5" customWidth="1"/>
    <col min="14327" max="14327" width="13.5" style="5" customWidth="1"/>
    <col min="14328" max="14328" width="10.375" style="5" customWidth="1"/>
    <col min="14329" max="14570" width="9.875" style="5"/>
    <col min="14571" max="14571" width="5.875" style="5" customWidth="1"/>
    <col min="14572" max="14572" width="22.625" style="5" customWidth="1"/>
    <col min="14573" max="14573" width="10.75" style="5" customWidth="1"/>
    <col min="14574" max="14574" width="11.125" style="5" customWidth="1"/>
    <col min="14575" max="14575" width="11" style="5" customWidth="1"/>
    <col min="14576" max="14576" width="10.375" style="5" customWidth="1"/>
    <col min="14577" max="14577" width="9.875" style="5"/>
    <col min="14578" max="14578" width="10.375" style="5" customWidth="1"/>
    <col min="14579" max="14579" width="10.875" style="5" customWidth="1"/>
    <col min="14580" max="14580" width="11.375" style="5" customWidth="1"/>
    <col min="14581" max="14581" width="9.625" style="5" customWidth="1"/>
    <col min="14582" max="14582" width="10.5" style="5" customWidth="1"/>
    <col min="14583" max="14583" width="13.5" style="5" customWidth="1"/>
    <col min="14584" max="14584" width="10.375" style="5" customWidth="1"/>
    <col min="14585" max="14826" width="9.875" style="5"/>
    <col min="14827" max="14827" width="5.875" style="5" customWidth="1"/>
    <col min="14828" max="14828" width="22.625" style="5" customWidth="1"/>
    <col min="14829" max="14829" width="10.75" style="5" customWidth="1"/>
    <col min="14830" max="14830" width="11.125" style="5" customWidth="1"/>
    <col min="14831" max="14831" width="11" style="5" customWidth="1"/>
    <col min="14832" max="14832" width="10.375" style="5" customWidth="1"/>
    <col min="14833" max="14833" width="9.875" style="5"/>
    <col min="14834" max="14834" width="10.375" style="5" customWidth="1"/>
    <col min="14835" max="14835" width="10.875" style="5" customWidth="1"/>
    <col min="14836" max="14836" width="11.375" style="5" customWidth="1"/>
    <col min="14837" max="14837" width="9.625" style="5" customWidth="1"/>
    <col min="14838" max="14838" width="10.5" style="5" customWidth="1"/>
    <col min="14839" max="14839" width="13.5" style="5" customWidth="1"/>
    <col min="14840" max="14840" width="10.375" style="5" customWidth="1"/>
    <col min="14841" max="15082" width="9.875" style="5"/>
    <col min="15083" max="15083" width="5.875" style="5" customWidth="1"/>
    <col min="15084" max="15084" width="22.625" style="5" customWidth="1"/>
    <col min="15085" max="15085" width="10.75" style="5" customWidth="1"/>
    <col min="15086" max="15086" width="11.125" style="5" customWidth="1"/>
    <col min="15087" max="15087" width="11" style="5" customWidth="1"/>
    <col min="15088" max="15088" width="10.375" style="5" customWidth="1"/>
    <col min="15089" max="15089" width="9.875" style="5"/>
    <col min="15090" max="15090" width="10.375" style="5" customWidth="1"/>
    <col min="15091" max="15091" width="10.875" style="5" customWidth="1"/>
    <col min="15092" max="15092" width="11.375" style="5" customWidth="1"/>
    <col min="15093" max="15093" width="9.625" style="5" customWidth="1"/>
    <col min="15094" max="15094" width="10.5" style="5" customWidth="1"/>
    <col min="15095" max="15095" width="13.5" style="5" customWidth="1"/>
    <col min="15096" max="15096" width="10.375" style="5" customWidth="1"/>
    <col min="15097" max="15338" width="9.875" style="5"/>
    <col min="15339" max="15339" width="5.875" style="5" customWidth="1"/>
    <col min="15340" max="15340" width="22.625" style="5" customWidth="1"/>
    <col min="15341" max="15341" width="10.75" style="5" customWidth="1"/>
    <col min="15342" max="15342" width="11.125" style="5" customWidth="1"/>
    <col min="15343" max="15343" width="11" style="5" customWidth="1"/>
    <col min="15344" max="15344" width="10.375" style="5" customWidth="1"/>
    <col min="15345" max="15345" width="9.875" style="5"/>
    <col min="15346" max="15346" width="10.375" style="5" customWidth="1"/>
    <col min="15347" max="15347" width="10.875" style="5" customWidth="1"/>
    <col min="15348" max="15348" width="11.375" style="5" customWidth="1"/>
    <col min="15349" max="15349" width="9.625" style="5" customWidth="1"/>
    <col min="15350" max="15350" width="10.5" style="5" customWidth="1"/>
    <col min="15351" max="15351" width="13.5" style="5" customWidth="1"/>
    <col min="15352" max="15352" width="10.375" style="5" customWidth="1"/>
    <col min="15353" max="15594" width="9.875" style="5"/>
    <col min="15595" max="15595" width="5.875" style="5" customWidth="1"/>
    <col min="15596" max="15596" width="22.625" style="5" customWidth="1"/>
    <col min="15597" max="15597" width="10.75" style="5" customWidth="1"/>
    <col min="15598" max="15598" width="11.125" style="5" customWidth="1"/>
    <col min="15599" max="15599" width="11" style="5" customWidth="1"/>
    <col min="15600" max="15600" width="10.375" style="5" customWidth="1"/>
    <col min="15601" max="15601" width="9.875" style="5"/>
    <col min="15602" max="15602" width="10.375" style="5" customWidth="1"/>
    <col min="15603" max="15603" width="10.875" style="5" customWidth="1"/>
    <col min="15604" max="15604" width="11.375" style="5" customWidth="1"/>
    <col min="15605" max="15605" width="9.625" style="5" customWidth="1"/>
    <col min="15606" max="15606" width="10.5" style="5" customWidth="1"/>
    <col min="15607" max="15607" width="13.5" style="5" customWidth="1"/>
    <col min="15608" max="15608" width="10.375" style="5" customWidth="1"/>
    <col min="15609" max="15850" width="9.875" style="5"/>
    <col min="15851" max="15851" width="5.875" style="5" customWidth="1"/>
    <col min="15852" max="15852" width="22.625" style="5" customWidth="1"/>
    <col min="15853" max="15853" width="10.75" style="5" customWidth="1"/>
    <col min="15854" max="15854" width="11.125" style="5" customWidth="1"/>
    <col min="15855" max="15855" width="11" style="5" customWidth="1"/>
    <col min="15856" max="15856" width="10.375" style="5" customWidth="1"/>
    <col min="15857" max="15857" width="9.875" style="5"/>
    <col min="15858" max="15858" width="10.375" style="5" customWidth="1"/>
    <col min="15859" max="15859" width="10.875" style="5" customWidth="1"/>
    <col min="15860" max="15860" width="11.375" style="5" customWidth="1"/>
    <col min="15861" max="15861" width="9.625" style="5" customWidth="1"/>
    <col min="15862" max="15862" width="10.5" style="5" customWidth="1"/>
    <col min="15863" max="15863" width="13.5" style="5" customWidth="1"/>
    <col min="15864" max="15864" width="10.375" style="5" customWidth="1"/>
    <col min="15865" max="16106" width="9.875" style="5"/>
    <col min="16107" max="16107" width="5.875" style="5" customWidth="1"/>
    <col min="16108" max="16108" width="22.625" style="5" customWidth="1"/>
    <col min="16109" max="16109" width="10.75" style="5" customWidth="1"/>
    <col min="16110" max="16110" width="11.125" style="5" customWidth="1"/>
    <col min="16111" max="16111" width="11" style="5" customWidth="1"/>
    <col min="16112" max="16112" width="10.375" style="5" customWidth="1"/>
    <col min="16113" max="16113" width="9.875" style="5"/>
    <col min="16114" max="16114" width="10.375" style="5" customWidth="1"/>
    <col min="16115" max="16115" width="10.875" style="5" customWidth="1"/>
    <col min="16116" max="16116" width="11.375" style="5" customWidth="1"/>
    <col min="16117" max="16117" width="9.625" style="5" customWidth="1"/>
    <col min="16118" max="16118" width="10.5" style="5" customWidth="1"/>
    <col min="16119" max="16119" width="13.5" style="5" customWidth="1"/>
    <col min="16120" max="16120" width="10.375" style="5" customWidth="1"/>
    <col min="16121" max="16384" width="9.875" style="5"/>
  </cols>
  <sheetData>
    <row r="1" ht="27" customHeight="1" spans="1:1">
      <c r="A1" s="9" t="s">
        <v>0</v>
      </c>
    </row>
    <row r="2" ht="41.1" customHeight="1" spans="1:8">
      <c r="A2" s="10" t="s">
        <v>1</v>
      </c>
      <c r="B2" s="10"/>
      <c r="C2" s="10"/>
      <c r="D2" s="10"/>
      <c r="E2" s="10"/>
      <c r="F2" s="10"/>
      <c r="G2" s="10"/>
      <c r="H2" s="38"/>
    </row>
    <row r="3" s="1" customFormat="1" ht="41.1" customHeight="1" spans="1:8">
      <c r="A3" s="11" t="s">
        <v>2</v>
      </c>
      <c r="B3" s="11" t="s">
        <v>3</v>
      </c>
      <c r="C3" s="12" t="s">
        <v>4</v>
      </c>
      <c r="D3" s="13" t="s">
        <v>5</v>
      </c>
      <c r="E3" s="12" t="s">
        <v>6</v>
      </c>
      <c r="F3" s="13" t="s">
        <v>7</v>
      </c>
      <c r="G3" s="39" t="s">
        <v>8</v>
      </c>
      <c r="H3" s="40"/>
    </row>
    <row r="4" s="2" customFormat="1" ht="20.1" customHeight="1" spans="1:8">
      <c r="A4" s="14" t="s">
        <v>9</v>
      </c>
      <c r="B4" s="15" t="s">
        <v>10</v>
      </c>
      <c r="C4" s="16">
        <f>C5+C9+C15+C18+C29+C26+C32</f>
        <v>2956111.79382045</v>
      </c>
      <c r="D4" s="16">
        <f>D5+D9+D15+D18+D29+D26+D32+0.01</f>
        <v>2859911.32325516</v>
      </c>
      <c r="E4" s="16">
        <f>D4-C4</f>
        <v>-96200.4705652916</v>
      </c>
      <c r="F4" s="16">
        <f>F5+F9+F15+F18+F29+F26+F32-0.01</f>
        <v>105495.3159</v>
      </c>
      <c r="G4" s="31"/>
      <c r="H4" s="41"/>
    </row>
    <row r="5" s="2" customFormat="1" ht="20.1" customHeight="1" spans="1:8">
      <c r="A5" s="17" t="s">
        <v>11</v>
      </c>
      <c r="B5" s="18" t="s">
        <v>12</v>
      </c>
      <c r="C5" s="16">
        <f>SUM(C6:C8)</f>
        <v>1599691.10600928</v>
      </c>
      <c r="D5" s="16">
        <f>SUM(D6:D8)</f>
        <v>1562427.06</v>
      </c>
      <c r="E5" s="16">
        <f>D5-C5</f>
        <v>-37264.04600928</v>
      </c>
      <c r="F5" s="16">
        <f>F6+F8</f>
        <v>22060.74</v>
      </c>
      <c r="G5" s="31"/>
      <c r="H5" s="41"/>
    </row>
    <row r="6" s="3" customFormat="1" ht="35.1" customHeight="1" spans="1:8">
      <c r="A6" s="19">
        <v>1</v>
      </c>
      <c r="B6" s="20" t="s">
        <v>13</v>
      </c>
      <c r="C6" s="16">
        <v>180296.306009279</v>
      </c>
      <c r="D6" s="21">
        <v>177167.09</v>
      </c>
      <c r="E6" s="16">
        <f>D6-C6</f>
        <v>-3129.21600927901</v>
      </c>
      <c r="F6" s="21">
        <f>7846+579.47</f>
        <v>8425.47</v>
      </c>
      <c r="G6" s="42" t="s">
        <v>14</v>
      </c>
      <c r="H6" s="43"/>
    </row>
    <row r="7" s="3" customFormat="1" ht="24.95" customHeight="1" spans="1:8">
      <c r="A7" s="19">
        <v>2</v>
      </c>
      <c r="B7" s="20" t="s">
        <v>15</v>
      </c>
      <c r="C7" s="16">
        <v>14969.94</v>
      </c>
      <c r="D7" s="21">
        <v>14496.83</v>
      </c>
      <c r="E7" s="16">
        <f>D7-C7</f>
        <v>-473.110000000001</v>
      </c>
      <c r="F7" s="21"/>
      <c r="G7" s="42" t="s">
        <v>16</v>
      </c>
      <c r="H7" s="43"/>
    </row>
    <row r="8" s="3" customFormat="1" ht="45.95" customHeight="1" spans="1:8">
      <c r="A8" s="19">
        <v>3</v>
      </c>
      <c r="B8" s="20" t="s">
        <v>17</v>
      </c>
      <c r="C8" s="16">
        <v>1404424.86</v>
      </c>
      <c r="D8" s="16">
        <v>1370763.14</v>
      </c>
      <c r="E8" s="16">
        <f>D8-C8</f>
        <v>-33661.7200000002</v>
      </c>
      <c r="F8" s="16">
        <v>13635.27</v>
      </c>
      <c r="G8" s="44" t="s">
        <v>18</v>
      </c>
      <c r="H8" s="45"/>
    </row>
    <row r="9" s="2" customFormat="1" ht="20.1" customHeight="1" spans="1:8">
      <c r="A9" s="17" t="s">
        <v>19</v>
      </c>
      <c r="B9" s="22" t="s">
        <v>20</v>
      </c>
      <c r="C9" s="16">
        <f>SUM(C10:C14)</f>
        <v>727732.531555325</v>
      </c>
      <c r="D9" s="16">
        <f>SUM(D10:D14)</f>
        <v>685557.466069</v>
      </c>
      <c r="E9" s="16">
        <f>D9-C9+0.01</f>
        <v>-42175.0554863249</v>
      </c>
      <c r="F9" s="16">
        <f>F11+F12</f>
        <v>21969.673</v>
      </c>
      <c r="G9" s="31"/>
      <c r="H9" s="41"/>
    </row>
    <row r="10" s="3" customFormat="1" ht="20.1" customHeight="1" spans="1:8">
      <c r="A10" s="19">
        <v>1</v>
      </c>
      <c r="B10" s="20" t="s">
        <v>21</v>
      </c>
      <c r="C10" s="16">
        <v>76316.8005285</v>
      </c>
      <c r="D10" s="16">
        <v>72506.37</v>
      </c>
      <c r="E10" s="16">
        <f>D10-C10</f>
        <v>-3810.4305285</v>
      </c>
      <c r="F10" s="16"/>
      <c r="G10" s="44" t="s">
        <v>22</v>
      </c>
      <c r="H10" s="45"/>
    </row>
    <row r="11" s="3" customFormat="1" ht="30" customHeight="1" spans="1:8">
      <c r="A11" s="19">
        <v>2</v>
      </c>
      <c r="B11" s="20" t="s">
        <v>23</v>
      </c>
      <c r="C11" s="16">
        <v>201784.54</v>
      </c>
      <c r="D11" s="16">
        <v>184395.53</v>
      </c>
      <c r="E11" s="16">
        <f>D11-C11</f>
        <v>-17389.01</v>
      </c>
      <c r="F11" s="16">
        <v>988.503</v>
      </c>
      <c r="G11" s="46" t="s">
        <v>24</v>
      </c>
      <c r="H11" s="45"/>
    </row>
    <row r="12" s="3" customFormat="1" ht="27" customHeight="1" spans="1:8">
      <c r="A12" s="19">
        <v>3</v>
      </c>
      <c r="B12" s="20" t="s">
        <v>25</v>
      </c>
      <c r="C12" s="16">
        <v>67845.47</v>
      </c>
      <c r="D12" s="16">
        <v>66161.65</v>
      </c>
      <c r="E12" s="16">
        <f>D12-C12</f>
        <v>-1683.82000000001</v>
      </c>
      <c r="F12" s="16">
        <v>20981.17</v>
      </c>
      <c r="G12" s="47" t="s">
        <v>26</v>
      </c>
      <c r="H12" s="45"/>
    </row>
    <row r="13" s="3" customFormat="1" ht="42.95" customHeight="1" spans="1:8">
      <c r="A13" s="19">
        <v>4</v>
      </c>
      <c r="B13" s="20" t="s">
        <v>27</v>
      </c>
      <c r="C13" s="16">
        <f>278653.462795825+5645.69741+4033.270821</f>
        <v>288332.431026825</v>
      </c>
      <c r="D13" s="16">
        <f>263045.63+5386.405631+3836.070438</f>
        <v>272268.106069</v>
      </c>
      <c r="E13" s="16">
        <f>D13-C13</f>
        <v>-16064.324957825</v>
      </c>
      <c r="F13" s="16"/>
      <c r="G13" s="47" t="s">
        <v>28</v>
      </c>
      <c r="H13" s="45"/>
    </row>
    <row r="14" s="3" customFormat="1" ht="20.1" customHeight="1" spans="1:8">
      <c r="A14" s="19">
        <v>5</v>
      </c>
      <c r="B14" s="20" t="s">
        <v>29</v>
      </c>
      <c r="C14" s="16">
        <v>93453.29</v>
      </c>
      <c r="D14" s="16">
        <v>90225.81</v>
      </c>
      <c r="E14" s="16">
        <f t="shared" ref="E14:E36" si="0">D14-C14</f>
        <v>-3227.48</v>
      </c>
      <c r="F14" s="16"/>
      <c r="G14" s="44" t="s">
        <v>26</v>
      </c>
      <c r="H14" s="45"/>
    </row>
    <row r="15" s="2" customFormat="1" ht="20.1" customHeight="1" spans="1:8">
      <c r="A15" s="17" t="s">
        <v>30</v>
      </c>
      <c r="B15" s="23" t="s">
        <v>31</v>
      </c>
      <c r="C15" s="16">
        <f>SUM(C16:C17)</f>
        <v>137874.89488981</v>
      </c>
      <c r="D15" s="16">
        <f>SUM(D16:D17)</f>
        <v>136364.517186157</v>
      </c>
      <c r="E15" s="16">
        <f>D15-C15+0.01</f>
        <v>-1510.36770365301</v>
      </c>
      <c r="F15" s="16">
        <f>F16+F17</f>
        <v>37135.1029</v>
      </c>
      <c r="G15" s="31"/>
      <c r="H15" s="41"/>
    </row>
    <row r="16" s="3" customFormat="1" ht="20.1" customHeight="1" spans="1:8">
      <c r="A16" s="24">
        <v>1</v>
      </c>
      <c r="B16" s="25" t="s">
        <v>32</v>
      </c>
      <c r="C16" s="16">
        <v>35852.81</v>
      </c>
      <c r="D16" s="16">
        <v>35135.0571861571</v>
      </c>
      <c r="E16" s="16">
        <f t="shared" si="0"/>
        <v>-717.752813842897</v>
      </c>
      <c r="F16" s="16">
        <v>15985.8729</v>
      </c>
      <c r="G16" s="44"/>
      <c r="H16" s="45"/>
    </row>
    <row r="17" s="3" customFormat="1" ht="20.1" customHeight="1" spans="1:8">
      <c r="A17" s="24">
        <v>2</v>
      </c>
      <c r="B17" s="25" t="s">
        <v>33</v>
      </c>
      <c r="C17" s="16">
        <v>102022.08488981</v>
      </c>
      <c r="D17" s="16">
        <v>101229.46</v>
      </c>
      <c r="E17" s="16">
        <f t="shared" si="0"/>
        <v>-792.624889809988</v>
      </c>
      <c r="F17" s="16">
        <v>21149.23</v>
      </c>
      <c r="G17" s="44"/>
      <c r="H17" s="45"/>
    </row>
    <row r="18" s="3" customFormat="1" ht="20.1" customHeight="1" spans="1:8">
      <c r="A18" s="17" t="s">
        <v>34</v>
      </c>
      <c r="B18" s="23" t="s">
        <v>35</v>
      </c>
      <c r="C18" s="16">
        <f>SUM(C19:C25)</f>
        <v>168013.794832</v>
      </c>
      <c r="D18" s="16">
        <f>SUM(D19:D25)</f>
        <v>161987.8</v>
      </c>
      <c r="E18" s="16">
        <f t="shared" si="0"/>
        <v>-6025.99483200003</v>
      </c>
      <c r="F18" s="16">
        <f>F20+F21</f>
        <v>23921.52</v>
      </c>
      <c r="G18" s="31"/>
      <c r="H18" s="41"/>
    </row>
    <row r="19" s="3" customFormat="1" ht="20.1" customHeight="1" spans="1:8">
      <c r="A19" s="19">
        <v>1</v>
      </c>
      <c r="B19" s="20" t="s">
        <v>36</v>
      </c>
      <c r="C19" s="16">
        <v>31875.338504</v>
      </c>
      <c r="D19" s="16">
        <v>31043.75</v>
      </c>
      <c r="E19" s="16">
        <f t="shared" ref="E19:E24" si="1">D19-C19</f>
        <v>-831.588503999999</v>
      </c>
      <c r="F19" s="16"/>
      <c r="G19" s="48" t="s">
        <v>37</v>
      </c>
      <c r="H19" s="43"/>
    </row>
    <row r="20" s="2" customFormat="1" ht="20.1" customHeight="1" spans="1:8">
      <c r="A20" s="19">
        <v>2</v>
      </c>
      <c r="B20" s="20" t="s">
        <v>38</v>
      </c>
      <c r="C20" s="16">
        <v>31715.862943</v>
      </c>
      <c r="D20" s="16">
        <v>30312.17</v>
      </c>
      <c r="E20" s="16">
        <f t="shared" si="1"/>
        <v>-1403.692943</v>
      </c>
      <c r="F20" s="16">
        <v>512.17</v>
      </c>
      <c r="G20" s="48"/>
      <c r="H20" s="43"/>
    </row>
    <row r="21" s="3" customFormat="1" ht="20.1" customHeight="1" spans="1:8">
      <c r="A21" s="19">
        <v>3</v>
      </c>
      <c r="B21" s="20" t="s">
        <v>39</v>
      </c>
      <c r="C21" s="16">
        <v>24569.966393</v>
      </c>
      <c r="D21" s="16">
        <v>23409.35</v>
      </c>
      <c r="E21" s="16">
        <f t="shared" si="1"/>
        <v>-1160.616393</v>
      </c>
      <c r="F21" s="16">
        <v>23409.35</v>
      </c>
      <c r="G21" s="48"/>
      <c r="H21" s="43"/>
    </row>
    <row r="22" s="3" customFormat="1" ht="20.1" customHeight="1" spans="1:8">
      <c r="A22" s="19">
        <v>4</v>
      </c>
      <c r="B22" s="20" t="s">
        <v>40</v>
      </c>
      <c r="C22" s="16">
        <v>51125.887712</v>
      </c>
      <c r="D22" s="16">
        <v>49441.03</v>
      </c>
      <c r="E22" s="16">
        <f t="shared" si="1"/>
        <v>-1684.857712</v>
      </c>
      <c r="F22" s="16"/>
      <c r="G22" s="48"/>
      <c r="H22" s="45"/>
    </row>
    <row r="23" s="3" customFormat="1" ht="20.1" customHeight="1" spans="1:8">
      <c r="A23" s="19">
        <v>5</v>
      </c>
      <c r="B23" s="26" t="s">
        <v>41</v>
      </c>
      <c r="C23" s="16">
        <v>17928.8832</v>
      </c>
      <c r="D23" s="16">
        <v>17524.34</v>
      </c>
      <c r="E23" s="16">
        <f t="shared" si="1"/>
        <v>-404.5432</v>
      </c>
      <c r="F23" s="16"/>
      <c r="G23" s="48"/>
      <c r="H23" s="43"/>
    </row>
    <row r="24" s="3" customFormat="1" ht="20.1" customHeight="1" spans="1:8">
      <c r="A24" s="19">
        <v>6</v>
      </c>
      <c r="B24" s="20" t="s">
        <v>42</v>
      </c>
      <c r="C24" s="16">
        <v>7481.34398</v>
      </c>
      <c r="D24" s="16">
        <v>7046.96</v>
      </c>
      <c r="E24" s="16">
        <f t="shared" si="1"/>
        <v>-434.38398</v>
      </c>
      <c r="F24" s="16"/>
      <c r="G24" s="48"/>
      <c r="H24" s="43"/>
    </row>
    <row r="25" s="3" customFormat="1" ht="20.1" customHeight="1" spans="1:8">
      <c r="A25" s="19">
        <v>7</v>
      </c>
      <c r="B25" s="20" t="s">
        <v>43</v>
      </c>
      <c r="C25" s="16">
        <v>3316.5121</v>
      </c>
      <c r="D25" s="16">
        <v>3210.2</v>
      </c>
      <c r="E25" s="16">
        <f t="shared" si="0"/>
        <v>-106.3121</v>
      </c>
      <c r="F25" s="16"/>
      <c r="G25" s="49"/>
      <c r="H25" s="43"/>
    </row>
    <row r="26" s="3" customFormat="1" ht="20.1" customHeight="1" spans="1:8">
      <c r="A26" s="14" t="s">
        <v>44</v>
      </c>
      <c r="B26" s="23" t="s">
        <v>45</v>
      </c>
      <c r="C26" s="16">
        <f>SUM(C27:C28)</f>
        <v>228118.486534033</v>
      </c>
      <c r="D26" s="16">
        <f>SUM(D27:D28)</f>
        <v>220530.78</v>
      </c>
      <c r="E26" s="16">
        <f t="shared" si="0"/>
        <v>-7587.706534033</v>
      </c>
      <c r="F26" s="16">
        <f>F27</f>
        <v>408.29</v>
      </c>
      <c r="G26" s="31"/>
      <c r="H26" s="41"/>
    </row>
    <row r="27" s="3" customFormat="1" ht="33" customHeight="1" spans="1:8">
      <c r="A27" s="19">
        <v>1</v>
      </c>
      <c r="B27" s="20" t="s">
        <v>46</v>
      </c>
      <c r="C27" s="16">
        <v>109037.779285681</v>
      </c>
      <c r="D27" s="27">
        <v>105977.4</v>
      </c>
      <c r="E27" s="16">
        <f t="shared" si="0"/>
        <v>-3060.379285681</v>
      </c>
      <c r="F27" s="16">
        <v>408.29</v>
      </c>
      <c r="G27" s="50" t="s">
        <v>47</v>
      </c>
      <c r="H27" s="45"/>
    </row>
    <row r="28" s="3" customFormat="1" ht="36.95" customHeight="1" spans="1:8">
      <c r="A28" s="19">
        <v>2</v>
      </c>
      <c r="B28" s="20" t="s">
        <v>48</v>
      </c>
      <c r="C28" s="16">
        <v>119080.707248352</v>
      </c>
      <c r="D28" s="16">
        <v>114553.38</v>
      </c>
      <c r="E28" s="16">
        <f t="shared" si="0"/>
        <v>-4527.327248352</v>
      </c>
      <c r="F28" s="16"/>
      <c r="G28" s="44" t="s">
        <v>49</v>
      </c>
      <c r="H28" s="43"/>
    </row>
    <row r="29" s="3" customFormat="1" ht="20.1" customHeight="1" spans="1:8">
      <c r="A29" s="14" t="s">
        <v>50</v>
      </c>
      <c r="B29" s="23" t="s">
        <v>51</v>
      </c>
      <c r="C29" s="16">
        <f>SUM(C30:C31)</f>
        <v>15680.98</v>
      </c>
      <c r="D29" s="16">
        <f>SUM(D30:D31)</f>
        <v>14043.69</v>
      </c>
      <c r="E29" s="16">
        <f t="shared" si="0"/>
        <v>-1637.29</v>
      </c>
      <c r="F29" s="16"/>
      <c r="G29" s="31"/>
      <c r="H29" s="41"/>
    </row>
    <row r="30" s="3" customFormat="1" ht="20.1" customHeight="1" spans="1:8">
      <c r="A30" s="19">
        <v>1</v>
      </c>
      <c r="B30" s="20" t="s">
        <v>52</v>
      </c>
      <c r="C30" s="16">
        <v>5699.41</v>
      </c>
      <c r="D30" s="16">
        <v>4062.12</v>
      </c>
      <c r="E30" s="16">
        <f t="shared" si="0"/>
        <v>-1637.29</v>
      </c>
      <c r="F30" s="16"/>
      <c r="G30" s="42"/>
      <c r="H30" s="43"/>
    </row>
    <row r="31" s="2" customFormat="1" ht="20.1" customHeight="1" spans="1:8">
      <c r="A31" s="19">
        <v>2</v>
      </c>
      <c r="B31" s="28" t="s">
        <v>53</v>
      </c>
      <c r="C31" s="16">
        <v>9981.57</v>
      </c>
      <c r="D31" s="16">
        <v>9981.57</v>
      </c>
      <c r="E31" s="51" t="s">
        <v>54</v>
      </c>
      <c r="F31" s="16"/>
      <c r="G31" s="42"/>
      <c r="H31" s="43"/>
    </row>
    <row r="32" s="3" customFormat="1" ht="24" customHeight="1" spans="1:8">
      <c r="A32" s="29" t="s">
        <v>55</v>
      </c>
      <c r="B32" s="30" t="s">
        <v>56</v>
      </c>
      <c r="C32" s="27">
        <v>79000</v>
      </c>
      <c r="D32" s="27">
        <v>79000</v>
      </c>
      <c r="E32" s="51" t="s">
        <v>54</v>
      </c>
      <c r="F32" s="52"/>
      <c r="G32" s="53" t="s">
        <v>57</v>
      </c>
      <c r="H32" s="43"/>
    </row>
    <row r="33" s="3" customFormat="1" ht="41.1" customHeight="1" spans="1:8">
      <c r="A33" s="14" t="s">
        <v>58</v>
      </c>
      <c r="B33" s="15" t="s">
        <v>59</v>
      </c>
      <c r="C33" s="16">
        <v>1443572.19</v>
      </c>
      <c r="D33" s="16">
        <v>1431955.5</v>
      </c>
      <c r="E33" s="16">
        <f t="shared" si="0"/>
        <v>-11616.6899999999</v>
      </c>
      <c r="F33" s="16">
        <v>6842.75</v>
      </c>
      <c r="G33" s="44" t="s">
        <v>60</v>
      </c>
      <c r="H33" s="41"/>
    </row>
    <row r="34" s="4" customFormat="1" ht="23.1" customHeight="1" spans="1:8">
      <c r="A34" s="14" t="s">
        <v>61</v>
      </c>
      <c r="B34" s="31" t="s">
        <v>62</v>
      </c>
      <c r="C34" s="16">
        <v>17873.36</v>
      </c>
      <c r="D34" s="16">
        <v>17506.24</v>
      </c>
      <c r="E34" s="16">
        <f t="shared" si="0"/>
        <v>-367.119999999999</v>
      </c>
      <c r="F34" s="16"/>
      <c r="G34" s="31"/>
      <c r="H34" s="41"/>
    </row>
    <row r="35" s="4" customFormat="1" ht="24" customHeight="1" spans="1:8">
      <c r="A35" s="14" t="s">
        <v>63</v>
      </c>
      <c r="B35" s="31" t="s">
        <v>64</v>
      </c>
      <c r="C35" s="16">
        <v>91881.81</v>
      </c>
      <c r="D35" s="16">
        <v>89152.8</v>
      </c>
      <c r="E35" s="16">
        <f t="shared" si="0"/>
        <v>-2729.00999999999</v>
      </c>
      <c r="F35" s="16"/>
      <c r="G35" s="31"/>
      <c r="H35" s="41"/>
    </row>
    <row r="36" s="4" customFormat="1" ht="26.1" customHeight="1" spans="1:8">
      <c r="A36" s="32"/>
      <c r="B36" s="15" t="s">
        <v>65</v>
      </c>
      <c r="C36" s="33">
        <f>C4+C33+C35+C34</f>
        <v>4509439.15382045</v>
      </c>
      <c r="D36" s="33">
        <f>D4+D33+D35+D34</f>
        <v>4398525.86325516</v>
      </c>
      <c r="E36" s="33">
        <f t="shared" si="0"/>
        <v>-110913.29056529</v>
      </c>
      <c r="F36" s="33">
        <f>F4+F33+F35+F34</f>
        <v>112338.0659</v>
      </c>
      <c r="G36" s="31"/>
      <c r="H36" s="41"/>
    </row>
    <row r="37" s="4" customFormat="1" ht="20.1" hidden="1" customHeight="1" spans="1:8">
      <c r="A37" s="34" t="s">
        <v>66</v>
      </c>
      <c r="B37" s="35" t="s">
        <v>67</v>
      </c>
      <c r="C37" s="36">
        <v>1e-7</v>
      </c>
      <c r="D37" s="36">
        <f>3700+640</f>
        <v>4340</v>
      </c>
      <c r="E37" s="36">
        <f>D37</f>
        <v>4340</v>
      </c>
      <c r="F37" s="36"/>
      <c r="G37" s="54" t="s">
        <v>68</v>
      </c>
      <c r="H37" s="8"/>
    </row>
    <row r="38" s="4" customFormat="1" ht="18" customHeight="1" spans="1:8">
      <c r="A38" s="5"/>
      <c r="B38" s="6"/>
      <c r="C38" s="7"/>
      <c r="D38" s="7"/>
      <c r="E38" s="7"/>
      <c r="F38" s="7"/>
      <c r="G38" s="8"/>
      <c r="H38" s="8"/>
    </row>
    <row r="39" ht="18" customHeight="1"/>
    <row r="40" ht="18" customHeight="1" spans="3:3">
      <c r="C40" s="37"/>
    </row>
  </sheetData>
  <sheetProtection formatCells="0" insertHyperlinks="0" autoFilter="0"/>
  <mergeCells count="2">
    <mergeCell ref="A2:G2"/>
    <mergeCell ref="G19:G25"/>
  </mergeCells>
  <pageMargins left="0.511805555555556" right="0.314583333333333" top="0.747916666666667" bottom="0.747916666666667" header="0.314583333333333" footer="0.314583333333333"/>
  <pageSetup paperSize="9" scale="86" orientation="portrait" blackAndWhite="1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陈栋</dc:creator>
  <cp:lastModifiedBy>uos</cp:lastModifiedBy>
  <dcterms:created xsi:type="dcterms:W3CDTF">2022-07-10T15:05:00Z</dcterms:created>
  <cp:lastPrinted>2022-07-16T06:35:00Z</cp:lastPrinted>
  <dcterms:modified xsi:type="dcterms:W3CDTF">2023-05-29T16:53:09Z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9C4AA2A048B6DE782FC25864997B1097</vt:lpwstr>
  </property>
  <property fmtid="{D5CDD505-2E9C-101B-9397-08002B2CF9AE}" pid="3" name="KSOProductBuildVer">
    <vt:lpwstr>2052-11.8.2.11764</vt:lpwstr>
  </property>
</Properties>
</file>